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shirm\Desktop\גיבוי 150322\משרד החינוך\סוגיה יומית\"/>
    </mc:Choice>
  </mc:AlternateContent>
  <xr:revisionPtr revIDLastSave="0" documentId="13_ncr:1_{E8E25288-7AD0-439F-ADFA-72DB3F59F754}" xr6:coauthVersionLast="47" xr6:coauthVersionMax="47" xr10:uidLastSave="{00000000-0000-0000-0000-000000000000}"/>
  <bookViews>
    <workbookView xWindow="-110" yWindow="-110" windowWidth="19420" windowHeight="10300" tabRatio="805" xr2:uid="{00000000-000D-0000-FFFF-FFFF00000000}"/>
  </bookViews>
  <sheets>
    <sheet name="מחוון" sheetId="22" r:id="rId1"/>
    <sheet name="קריטריונים" sheetId="16" r:id="rId2"/>
    <sheet name="סיכום הצעות" sheetId="2" r:id="rId3"/>
  </sheets>
  <definedNames>
    <definedName name="_xlnm.Print_Area" localSheetId="0">מחוון!$A$1:$L$37</definedName>
    <definedName name="_xlnm.Print_Area" localSheetId="2">'סיכום הצעות'!$A$1:$L$30</definedName>
    <definedName name="_xlnm.Print_Area" localSheetId="1">קריטריונים!$A$1:$M$22</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2" l="1"/>
  <c r="L18" i="22"/>
  <c r="H15" i="22"/>
  <c r="H16" i="22"/>
  <c r="L15" i="22"/>
  <c r="C2" i="16"/>
  <c r="C24" i="2"/>
  <c r="C25" i="2" s="1"/>
  <c r="C23" i="2"/>
  <c r="L27" i="22"/>
  <c r="H8" i="22"/>
  <c r="H18" i="22"/>
  <c r="H4" i="22"/>
  <c r="E5" i="22"/>
  <c r="E9" i="22"/>
  <c r="E19" i="22"/>
  <c r="M3" i="22"/>
  <c r="L4" i="22"/>
  <c r="H14" i="22"/>
  <c r="L14" i="22"/>
  <c r="H22" i="22"/>
  <c r="I22" i="22"/>
  <c r="H7" i="2"/>
  <c r="L1" i="2"/>
  <c r="I20" i="2"/>
  <c r="M1" i="16"/>
  <c r="D7" i="16"/>
  <c r="D9" i="16"/>
  <c r="D12" i="16"/>
  <c r="D14" i="16"/>
</calcChain>
</file>

<file path=xl/sharedStrings.xml><?xml version="1.0" encoding="utf-8"?>
<sst xmlns="http://schemas.openxmlformats.org/spreadsheetml/2006/main" count="185" uniqueCount="120">
  <si>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</si>
  <si>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</si>
  <si>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</si>
  <si>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</si>
  <si>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</si>
  <si>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</si>
  <si>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</si>
  <si>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</si>
  <si>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</si>
  <si>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</si>
  <si>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</si>
  <si>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</si>
  <si>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</si>
  <si>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</si>
  <si>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</si>
  <si>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</si>
  <si>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</si>
  <si>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</si>
  <si>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</si>
  <si>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</si>
  <si>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</si>
  <si>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</si>
  <si>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</si>
  <si>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</si>
  <si>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</si>
  <si>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</si>
  <si>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</si>
  <si>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התאמה של נסיון המציע לפעילות הנדרשת במכרז</t>
  </si>
  <si>
    <t>היחידה</t>
  </si>
  <si>
    <t xml:space="preserve">משרד החינוך </t>
  </si>
  <si>
    <t>סה"כ משקל סעיפי איכות:</t>
  </si>
  <si>
    <t>משקל מחיר:</t>
  </si>
  <si>
    <t>משקל סעיפי האיכות</t>
  </si>
  <si>
    <t>משקל  מחיר</t>
  </si>
  <si>
    <t>חוות דעת</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</si>
  <si>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</si>
  <si>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</si>
  <si>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</si>
  <si>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</si>
  <si>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</si>
  <si>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</si>
  <si>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</si>
  <si>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</si>
  <si>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</si>
  <si>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</si>
  <si>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</si>
  <si>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</si>
  <si>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</si>
  <si>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</si>
  <si>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</si>
  <si>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</si>
  <si>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</si>
  <si>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</si>
  <si>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ציון 1 - 10</t>
  </si>
  <si>
    <t>שם וחתימה</t>
  </si>
  <si>
    <t>ההיקף הנדרש</t>
  </si>
  <si>
    <t>מנהל הפרוייקט</t>
  </si>
  <si>
    <t>התאמת הניסיון המוצג לנדרש במכרז</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</si>
  <si>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</si>
  <si>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</si>
  <si>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</si>
  <si>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</si>
  <si>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</si>
  <si>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</si>
  <si>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</si>
  <si>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</si>
  <si>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</si>
  <si>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</si>
  <si>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</si>
  <si>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</si>
  <si>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</si>
  <si>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</si>
  <si>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ציון סופי משוקלל</t>
  </si>
  <si>
    <t>התאמה הניסיון לנדרש</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</si>
  <si>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</si>
  <si>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</si>
  <si>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 xml:space="preserve">מינהל החינוך הממלכתי דתי </t>
  </si>
  <si>
    <t xml:space="preserve">מתודולגיה לביצוע הפעילות </t>
  </si>
  <si>
    <t xml:space="preserve">מתודולגיה לביצוע הפעילות התואמת את יעדי החמ"ד </t>
  </si>
  <si>
    <r>
      <t xml:space="preserve">שנות ניסיון בביצוע הפעילות
</t>
    </r>
    <r>
      <rPr>
        <b/>
        <sz val="11"/>
        <color indexed="10"/>
        <rFont val="Arial"/>
        <family val="2"/>
      </rPr>
      <t/>
    </r>
  </si>
  <si>
    <t>פחות מ- 2 שנים</t>
  </si>
  <si>
    <t>2 שנים</t>
  </si>
  <si>
    <t>6 שנים ומעלה</t>
  </si>
  <si>
    <t>3-5 שנים</t>
  </si>
  <si>
    <t>לכל שנה +0.75</t>
  </si>
  <si>
    <t>5 שנים ומעלה</t>
  </si>
  <si>
    <t>לכל שנה +1.00</t>
  </si>
  <si>
    <t xml:space="preserve"> מתודולגיה לביצוע הפעילות התואמת את יעדי החמ"ד </t>
  </si>
  <si>
    <t>פיתוח וטיפוח זהות ציונית דתית</t>
  </si>
  <si>
    <t>חומרי למידה מתאימים ופעילות ברוח חדשנית  ורלוונטית</t>
  </si>
  <si>
    <t>מסייעת לקידום אקלים חינוכי מיטבי בקהילת בית הספר</t>
  </si>
  <si>
    <t>התיחסות לשלושה מעגלים- בין אדם לאלוקיו, בין אדם לעצמו, בין אדם לעמו.</t>
  </si>
  <si>
    <t>ניסיון המציע</t>
  </si>
  <si>
    <t>מספר תלמידים עבורם הופקו חומרי הדרכה</t>
  </si>
  <si>
    <t>ניסיון בהפקת חומרי הדרכה</t>
  </si>
  <si>
    <t>פחות מ- 2,000 תלמידים</t>
  </si>
  <si>
    <t>2,000 תלמידים</t>
  </si>
  <si>
    <t>2,000 - 4,000 תלמידים</t>
  </si>
  <si>
    <t>לכל תלמיד +0.0015</t>
  </si>
  <si>
    <t>4,000 תלמידים</t>
  </si>
  <si>
    <t>שנות ניסיון בפיתוח חומרי לימוד</t>
  </si>
  <si>
    <t>שנות ניסיון כרב בישיבה/כולל/מכון ללימודים תורניים</t>
  </si>
  <si>
    <t>פחות מ- 8 שנים</t>
  </si>
  <si>
    <t>8 שנים</t>
  </si>
  <si>
    <t>9-10 שנים</t>
  </si>
  <si>
    <t>11 שנים ומעלה</t>
  </si>
  <si>
    <t>ניסיון של מנהל הפרויקט בהפקת חומרי לימוד</t>
  </si>
  <si>
    <t xml:space="preserve"> ניסיון כרב בישיבה/כולל/מכון ללימודים תורניים</t>
  </si>
  <si>
    <t>הדפסת והפצת ערכת לימוד מלאה לשימוש בית ספר.</t>
  </si>
  <si>
    <t>פיתוח ערכת לימוד מלאה חדשה.</t>
  </si>
  <si>
    <t>ערכה מופצת</t>
  </si>
  <si>
    <t>ערכה חדשה</t>
  </si>
  <si>
    <t>יום שיא</t>
  </si>
  <si>
    <t>הנושא: הפעלת תוכנית הסוגיה היומית</t>
  </si>
  <si>
    <t>הפקת יום שיא ארצי עבור משתתפי התוכנית.</t>
  </si>
  <si>
    <t>הפקת יום שיא מחוזי עבור משתתפי התוכנית.</t>
  </si>
  <si>
    <t>פחות מ- 2 שנים בחמש השנים האחרונות</t>
  </si>
  <si>
    <t>2 שנים בחמש השנים האחרונות</t>
  </si>
  <si>
    <r>
      <t xml:space="preserve">3-4 שנים </t>
    </r>
    <r>
      <rPr>
        <b/>
        <sz val="11"/>
        <rFont val="Arial"/>
        <family val="2"/>
      </rPr>
      <t>בחמש השנים האחרונות</t>
    </r>
  </si>
  <si>
    <t>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</si>
</sst>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1"/>
      <name val="Arial"/>
      <family val="2"/>
      <scheme val="minor"/>
    </font>
    <font>
      <b/>
      <sz val="11"/>
      <name val="Arial"/>
      <family val="2"/>
      <scheme val="minor"/>
    </font>
    <font>
      <sz val="10"/>
      <name val="David"/>
      <family val="2"/>
    </font>
  </fonts>
  <fills count="3">
    <fill>
      <patternFill patternType="none"/>
    </fill>
    <fill>
      <patternFill patternType="gray125"/>
    </fill>
    <fill>
      <patternFill patternType="solid">
        <fgColor indexed="42"/>
        <bgColor indexed="64"/>
      </patternFill>
    </fill>
  </fills>
  <borders count="115">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left style="thin">
        <color indexed="64"/>
      </left>
      <right style="thin">
        <color indexed="64"/>
      </right>
      <top style="medium">
        <color indexed="64"/>
      </top>
      <bottom/>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thin">
        <color indexed="64"/>
      </right>
      <top style="medium">
        <color indexed="64"/>
      </top>
      <bottom/>
      <diagonal style="hair">
        <color indexed="64"/>
      </diagonal>
    </border>
    <border diagonalUp="1" diagonalDown="1">
      <left style="thin">
        <color indexed="64"/>
      </left>
      <right style="thin">
        <color indexed="64"/>
      </right>
      <top/>
      <bottom/>
      <diagonal style="hair">
        <color indexed="64"/>
      </diagonal>
    </border>
    <border diagonalUp="1" diagonalDown="1">
      <left style="thin">
        <color indexed="64"/>
      </left>
      <right style="thin">
        <color indexed="64"/>
      </right>
      <top/>
      <bottom style="medium">
        <color indexed="64"/>
      </bottom>
      <diagonal style="hair">
        <color indexed="64"/>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medium">
        <color indexed="64"/>
      </right>
      <top style="medium">
        <color indexed="64"/>
      </top>
      <bottom/>
      <diagonal style="hair">
        <color indexed="64"/>
      </diagonal>
    </border>
    <border diagonalUp="1" diagonalDown="1">
      <left style="thin">
        <color indexed="64"/>
      </left>
      <right style="medium">
        <color indexed="64"/>
      </right>
      <top/>
      <bottom style="medium">
        <color indexed="64"/>
      </bottom>
      <diagonal style="hair">
        <color indexed="64"/>
      </diagonal>
    </border>
    <border>
      <left/>
      <right/>
      <top style="thin">
        <color indexed="64"/>
      </top>
      <bottom/>
      <diagonal/>
    </border>
    <border diagonalUp="1" diagonalDown="1">
      <left style="thin">
        <color indexed="64"/>
      </left>
      <right style="medium">
        <color indexed="64"/>
      </right>
      <top/>
      <bottom/>
      <diagonal style="hair">
        <color indexed="64"/>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0" fontId="30" fillId="0" borderId="0"/>
    <xf numFmtId="9" fontId="1" fillId="0" borderId="0" applyFont="0" applyFill="0" applyBorder="0" applyAlignment="0" applyProtection="0"/>
  </cellStyleXfs>
  <cellXfs count="328">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3" fontId="23" fillId="0" borderId="25"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0" fontId="12" fillId="0" borderId="29"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30" xfId="0" applyNumberFormat="1" applyFont="1" applyBorder="1" applyAlignment="1">
      <alignment horizontal="center" vertical="center" wrapText="1" readingOrder="2"/>
    </xf>
    <xf numFmtId="0" fontId="12" fillId="0" borderId="31"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2" fillId="0" borderId="32" xfId="0" applyFont="1" applyBorder="1" applyAlignment="1">
      <alignment horizontal="center" vertical="center" wrapText="1" readingOrder="2"/>
    </xf>
    <xf numFmtId="4" fontId="19" fillId="0" borderId="33" xfId="0" applyNumberFormat="1" applyFont="1" applyBorder="1" applyAlignment="1">
      <alignment horizontal="center" vertical="center" wrapText="1" readingOrder="2"/>
    </xf>
    <xf numFmtId="4" fontId="19" fillId="0" borderId="34" xfId="0" applyNumberFormat="1" applyFont="1" applyBorder="1" applyAlignment="1">
      <alignment horizontal="center" vertical="center" wrapText="1" readingOrder="2"/>
    </xf>
    <xf numFmtId="0" fontId="14" fillId="0" borderId="35" xfId="0" applyFont="1" applyBorder="1" applyAlignment="1">
      <alignment horizontal="center" vertical="center" wrapText="1" readingOrder="2"/>
    </xf>
    <xf numFmtId="3" fontId="23" fillId="0" borderId="35" xfId="0" applyNumberFormat="1" applyFont="1" applyBorder="1" applyAlignment="1">
      <alignment horizontal="center" vertical="center" wrapText="1" readingOrder="2"/>
    </xf>
    <xf numFmtId="4" fontId="23" fillId="0" borderId="34"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0" fontId="17" fillId="2" borderId="36" xfId="0" applyFont="1" applyFill="1" applyBorder="1" applyAlignment="1">
      <alignment horizontal="center" vertical="center" wrapText="1" readingOrder="2"/>
    </xf>
    <xf numFmtId="0" fontId="14" fillId="2" borderId="37" xfId="0" applyFont="1" applyFill="1" applyBorder="1" applyAlignment="1">
      <alignment horizontal="center" vertical="center" wrapText="1" readingOrder="2"/>
    </xf>
    <xf numFmtId="9" fontId="6" fillId="2" borderId="38"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4" fontId="23" fillId="2" borderId="40" xfId="0" applyNumberFormat="1" applyFont="1" applyFill="1" applyBorder="1" applyAlignment="1">
      <alignment horizontal="center" vertical="center" wrapText="1" readingOrder="2"/>
    </xf>
    <xf numFmtId="0" fontId="14" fillId="2" borderId="38" xfId="0" applyFont="1" applyFill="1" applyBorder="1" applyAlignment="1">
      <alignment horizontal="center" vertical="center" wrapText="1" readingOrder="2"/>
    </xf>
    <xf numFmtId="3" fontId="6" fillId="2" borderId="38" xfId="0" applyNumberFormat="1" applyFont="1" applyFill="1" applyBorder="1" applyAlignment="1">
      <alignment horizontal="center" vertical="center" wrapText="1" readingOrder="2"/>
    </xf>
    <xf numFmtId="3" fontId="6" fillId="2" borderId="39" xfId="0" applyNumberFormat="1" applyFont="1" applyFill="1" applyBorder="1" applyAlignment="1">
      <alignment horizontal="center" vertical="center" wrapText="1" readingOrder="2"/>
    </xf>
    <xf numFmtId="4" fontId="23" fillId="2" borderId="41" xfId="0" applyNumberFormat="1" applyFont="1" applyFill="1" applyBorder="1" applyAlignment="1">
      <alignment horizontal="center" vertical="center" wrapText="1" readingOrder="2"/>
    </xf>
    <xf numFmtId="2" fontId="12" fillId="0" borderId="42"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3" xfId="0" applyNumberFormat="1" applyFont="1" applyBorder="1" applyAlignment="1">
      <alignment horizontal="center" vertical="center" wrapText="1"/>
    </xf>
    <xf numFmtId="2" fontId="8" fillId="0" borderId="31"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4" xfId="0" applyNumberFormat="1" applyFont="1" applyBorder="1" applyAlignment="1">
      <alignment horizontal="center" vertical="center" wrapText="1"/>
    </xf>
    <xf numFmtId="0" fontId="12" fillId="0" borderId="42"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2" fontId="13" fillId="0" borderId="45" xfId="0" applyNumberFormat="1" applyFont="1" applyBorder="1" applyAlignment="1">
      <alignment horizontal="center" vertical="center" wrapText="1" readingOrder="2"/>
    </xf>
    <xf numFmtId="1" fontId="13" fillId="0" borderId="46" xfId="0" applyNumberFormat="1" applyFont="1" applyBorder="1" applyAlignment="1">
      <alignment horizontal="center" vertical="center" wrapText="1" readingOrder="2"/>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7"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0" xfId="0" applyFont="1" applyBorder="1" applyAlignment="1">
      <alignment horizontal="center" vertical="center" wrapText="1"/>
    </xf>
    <xf numFmtId="0" fontId="28" fillId="0" borderId="51" xfId="0" applyFont="1" applyBorder="1" applyAlignment="1">
      <alignment horizontal="center" vertical="center" wrapText="1" readingOrder="2"/>
    </xf>
    <xf numFmtId="0" fontId="28" fillId="0" borderId="52" xfId="0" applyFont="1" applyBorder="1" applyAlignment="1">
      <alignment horizontal="center" vertical="center" wrapText="1"/>
    </xf>
    <xf numFmtId="0" fontId="0" fillId="0" borderId="0" xfId="0" applyAlignment="1">
      <alignment vertical="center"/>
    </xf>
    <xf numFmtId="0" fontId="28" fillId="0" borderId="53" xfId="0" applyFont="1" applyBorder="1" applyAlignment="1">
      <alignment horizontal="center" vertical="center" wrapText="1" readingOrder="2"/>
    </xf>
    <xf numFmtId="0" fontId="28" fillId="0" borderId="54" xfId="0" applyFont="1" applyBorder="1" applyAlignment="1">
      <alignment horizontal="center" vertical="center" wrapText="1"/>
    </xf>
    <xf numFmtId="0" fontId="28" fillId="0" borderId="54" xfId="0" quotePrefix="1" applyFont="1" applyBorder="1" applyAlignment="1">
      <alignment horizontal="center" vertical="center" wrapText="1"/>
    </xf>
    <xf numFmtId="0" fontId="28" fillId="0" borderId="55" xfId="0" applyFont="1" applyBorder="1" applyAlignment="1">
      <alignment horizontal="center" vertical="center" wrapText="1" readingOrder="2"/>
    </xf>
    <xf numFmtId="0" fontId="28" fillId="0" borderId="56" xfId="0" applyFont="1" applyBorder="1" applyAlignment="1">
      <alignment horizontal="center" vertical="center" wrapText="1"/>
    </xf>
    <xf numFmtId="17" fontId="28" fillId="0" borderId="53" xfId="0" applyNumberFormat="1" applyFont="1" applyBorder="1" applyAlignment="1">
      <alignment horizontal="center" vertical="center" wrapText="1" readingOrder="2"/>
    </xf>
    <xf numFmtId="0" fontId="0" fillId="0" borderId="0" xfId="0" applyAlignment="1">
      <alignment horizontal="center" readingOrder="2"/>
    </xf>
    <xf numFmtId="0" fontId="0" fillId="0" borderId="20" xfId="0" applyBorder="1"/>
    <xf numFmtId="0" fontId="26" fillId="0" borderId="0" xfId="0" applyFont="1"/>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0" fontId="28" fillId="0" borderId="59" xfId="0" applyFont="1" applyBorder="1" applyAlignment="1">
      <alignment horizontal="center" vertical="center" wrapText="1"/>
    </xf>
    <xf numFmtId="0" fontId="28" fillId="0" borderId="24" xfId="0" applyFont="1" applyBorder="1" applyAlignment="1">
      <alignment horizontal="center" vertical="center" wrapText="1"/>
    </xf>
    <xf numFmtId="3" fontId="26" fillId="0" borderId="0" xfId="0" applyNumberFormat="1" applyFont="1"/>
    <xf numFmtId="3" fontId="27" fillId="0" borderId="50" xfId="0" applyNumberFormat="1" applyFont="1" applyBorder="1" applyAlignment="1">
      <alignment horizontal="center" vertical="center" wrapText="1"/>
    </xf>
    <xf numFmtId="3" fontId="0" fillId="0" borderId="0" xfId="0" applyNumberFormat="1" applyAlignment="1">
      <alignment horizontal="center" vertical="center"/>
    </xf>
    <xf numFmtId="0" fontId="31" fillId="0" borderId="23" xfId="0" applyFont="1" applyBorder="1" applyAlignment="1">
      <alignment horizontal="center" vertical="center" wrapText="1" readingOrder="2"/>
    </xf>
    <xf numFmtId="0" fontId="31" fillId="0" borderId="10" xfId="0" applyFont="1" applyBorder="1" applyAlignment="1">
      <alignment horizontal="center" vertical="center" wrapText="1" readingOrder="2"/>
    </xf>
    <xf numFmtId="0" fontId="31" fillId="0" borderId="25" xfId="0" applyFont="1" applyBorder="1" applyAlignment="1">
      <alignment horizontal="center" vertical="center" wrapText="1" readingOrder="2"/>
    </xf>
    <xf numFmtId="0" fontId="32" fillId="0" borderId="22" xfId="0" applyFont="1" applyBorder="1" applyAlignment="1">
      <alignment horizontal="center" vertical="center" wrapText="1" readingOrder="2"/>
    </xf>
    <xf numFmtId="0" fontId="12" fillId="0" borderId="34"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7" fillId="2" borderId="40" xfId="0" applyFont="1" applyFill="1" applyBorder="1" applyAlignment="1">
      <alignment horizontal="center" vertical="center" wrapText="1" readingOrder="2"/>
    </xf>
    <xf numFmtId="0" fontId="30" fillId="0" borderId="61" xfId="0" applyFont="1" applyBorder="1" applyAlignment="1">
      <alignment horizontal="center" vertical="center"/>
    </xf>
    <xf numFmtId="0" fontId="0" fillId="0" borderId="61" xfId="0" applyBorder="1" applyAlignment="1">
      <alignment horizontal="center" vertical="center"/>
    </xf>
    <xf numFmtId="3" fontId="28" fillId="0" borderId="61" xfId="0" applyNumberFormat="1" applyFont="1" applyBorder="1" applyAlignment="1">
      <alignment horizontal="center" vertical="center" wrapText="1" readingOrder="2"/>
    </xf>
    <xf numFmtId="0" fontId="30" fillId="0" borderId="63" xfId="0" applyFont="1" applyBorder="1" applyAlignment="1">
      <alignment horizontal="center" vertical="center"/>
    </xf>
    <xf numFmtId="0" fontId="27" fillId="0" borderId="64" xfId="0" applyFont="1" applyBorder="1" applyAlignment="1">
      <alignment horizontal="center" vertical="center" wrapText="1"/>
    </xf>
    <xf numFmtId="9" fontId="28" fillId="0" borderId="51" xfId="2" applyFont="1" applyFill="1" applyBorder="1" applyAlignment="1">
      <alignment horizontal="center" vertical="center" wrapText="1"/>
    </xf>
    <xf numFmtId="3" fontId="28" fillId="0" borderId="65" xfId="0" applyNumberFormat="1" applyFont="1" applyBorder="1" applyAlignment="1">
      <alignment horizontal="center" vertical="center" wrapText="1" readingOrder="2"/>
    </xf>
    <xf numFmtId="4" fontId="28" fillId="0" borderId="65" xfId="0" applyNumberFormat="1" applyFont="1" applyBorder="1" applyAlignment="1">
      <alignment horizontal="center" vertical="center" wrapText="1" readingOrder="2"/>
    </xf>
    <xf numFmtId="0" fontId="28" fillId="0" borderId="67" xfId="0" applyFont="1" applyBorder="1" applyAlignment="1">
      <alignment horizontal="center" vertical="center" wrapText="1"/>
    </xf>
    <xf numFmtId="3" fontId="28" fillId="0" borderId="68" xfId="0" applyNumberFormat="1" applyFont="1" applyBorder="1" applyAlignment="1">
      <alignment horizontal="center" vertical="center" wrapText="1" readingOrder="2"/>
    </xf>
    <xf numFmtId="3" fontId="28" fillId="0" borderId="69" xfId="0" applyNumberFormat="1"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9" fontId="0" fillId="0" borderId="71" xfId="0" applyNumberFormat="1" applyBorder="1" applyAlignment="1">
      <alignment horizontal="center" vertical="center"/>
    </xf>
    <xf numFmtId="4" fontId="28" fillId="0" borderId="69" xfId="0" applyNumberFormat="1" applyFont="1" applyBorder="1" applyAlignment="1">
      <alignment horizontal="center" vertical="center" wrapText="1" readingOrder="2"/>
    </xf>
    <xf numFmtId="4" fontId="21" fillId="0" borderId="69" xfId="0" applyNumberFormat="1" applyFont="1" applyBorder="1" applyAlignment="1">
      <alignment horizontal="center" vertical="center" wrapText="1"/>
    </xf>
    <xf numFmtId="9" fontId="28" fillId="0" borderId="72" xfId="2" applyFont="1" applyBorder="1" applyAlignment="1">
      <alignment horizontal="center" vertical="center" wrapText="1"/>
    </xf>
    <xf numFmtId="3" fontId="28" fillId="0" borderId="65" xfId="0" applyNumberFormat="1" applyFont="1" applyBorder="1" applyAlignment="1">
      <alignment vertical="center" wrapText="1" readingOrder="2"/>
    </xf>
    <xf numFmtId="2" fontId="28" fillId="0" borderId="65" xfId="0" applyNumberFormat="1" applyFont="1" applyBorder="1" applyAlignment="1">
      <alignment vertical="center" wrapText="1" readingOrder="2"/>
    </xf>
    <xf numFmtId="2" fontId="28" fillId="0" borderId="61" xfId="0" applyNumberFormat="1" applyFont="1" applyBorder="1" applyAlignment="1">
      <alignment vertical="center" wrapText="1" readingOrder="2"/>
    </xf>
    <xf numFmtId="2" fontId="28" fillId="0" borderId="73" xfId="0" applyNumberFormat="1" applyFont="1" applyBorder="1" applyAlignment="1">
      <alignment vertical="center" wrapText="1" readingOrder="2"/>
    </xf>
    <xf numFmtId="9" fontId="28" fillId="0" borderId="51" xfId="2" applyFont="1" applyBorder="1" applyAlignment="1">
      <alignment horizontal="center" vertical="center" wrapText="1"/>
    </xf>
    <xf numFmtId="9" fontId="28" fillId="0" borderId="53" xfId="2" applyFont="1" applyBorder="1" applyAlignment="1">
      <alignment horizontal="center" vertical="center" wrapText="1"/>
    </xf>
    <xf numFmtId="9" fontId="28" fillId="0" borderId="55" xfId="2" applyFont="1" applyBorder="1" applyAlignment="1">
      <alignment horizontal="center" vertical="center" wrapText="1"/>
    </xf>
    <xf numFmtId="3" fontId="28" fillId="0" borderId="73" xfId="0" applyNumberFormat="1" applyFont="1" applyBorder="1" applyAlignment="1">
      <alignment horizontal="center" vertical="center" wrapText="1" readingOrder="2"/>
    </xf>
    <xf numFmtId="3" fontId="28" fillId="0" borderId="81" xfId="0" applyNumberFormat="1" applyFont="1" applyBorder="1" applyAlignment="1">
      <alignment horizontal="center" vertical="center" wrapText="1" readingOrder="2"/>
    </xf>
    <xf numFmtId="3" fontId="28" fillId="0" borderId="83" xfId="0" applyNumberFormat="1" applyFont="1" applyBorder="1" applyAlignment="1">
      <alignment horizontal="center" vertical="center" wrapText="1" readingOrder="2"/>
    </xf>
    <xf numFmtId="0" fontId="37" fillId="0" borderId="0" xfId="0" applyFont="1" applyAlignment="1">
      <alignment horizontal="center" vertical="center" readingOrder="2"/>
    </xf>
    <xf numFmtId="0" fontId="34" fillId="0" borderId="0" xfId="0" applyFont="1" applyAlignment="1">
      <alignment horizontal="right" vertical="top" wrapText="1" readingOrder="2"/>
    </xf>
    <xf numFmtId="0" fontId="28" fillId="0" borderId="48" xfId="0" applyFont="1" applyBorder="1" applyAlignment="1">
      <alignment horizontal="center" vertical="center" wrapText="1" readingOrder="2"/>
    </xf>
    <xf numFmtId="0" fontId="28" fillId="0" borderId="78" xfId="0" applyFont="1" applyBorder="1" applyAlignment="1">
      <alignment horizontal="center" vertical="center" wrapText="1" readingOrder="2"/>
    </xf>
    <xf numFmtId="0" fontId="28" fillId="0" borderId="67" xfId="0" applyFont="1" applyBorder="1" applyAlignment="1">
      <alignment horizontal="center" vertical="center" wrapText="1"/>
    </xf>
    <xf numFmtId="0" fontId="28" fillId="0" borderId="79" xfId="0" applyFont="1" applyBorder="1" applyAlignment="1">
      <alignment horizontal="center" vertical="center" wrapText="1"/>
    </xf>
    <xf numFmtId="0" fontId="28" fillId="0" borderId="80" xfId="0" applyFont="1" applyBorder="1" applyAlignment="1">
      <alignment horizontal="center" vertical="center" wrapText="1"/>
    </xf>
    <xf numFmtId="3" fontId="28" fillId="0" borderId="68" xfId="0" applyNumberFormat="1" applyFont="1" applyBorder="1" applyAlignment="1">
      <alignment horizontal="center" vertical="center" wrapText="1" readingOrder="2"/>
    </xf>
    <xf numFmtId="3" fontId="28" fillId="0" borderId="81" xfId="0" applyNumberFormat="1" applyFont="1" applyBorder="1" applyAlignment="1">
      <alignment horizontal="center" vertical="center" wrapText="1" readingOrder="2"/>
    </xf>
    <xf numFmtId="3" fontId="28" fillId="0" borderId="82" xfId="0" applyNumberFormat="1"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83" xfId="0" applyNumberFormat="1" applyFont="1" applyBorder="1" applyAlignment="1">
      <alignment horizontal="center" vertical="center" wrapText="1" readingOrder="2"/>
    </xf>
    <xf numFmtId="3" fontId="28" fillId="0" borderId="84" xfId="0" applyNumberFormat="1" applyFont="1" applyBorder="1" applyAlignment="1">
      <alignment horizontal="center" vertical="center" wrapText="1" readingOrder="2"/>
    </xf>
    <xf numFmtId="3" fontId="28" fillId="0" borderId="85" xfId="0" applyNumberFormat="1" applyFont="1" applyBorder="1" applyAlignment="1">
      <alignment horizontal="center" vertical="center"/>
    </xf>
    <xf numFmtId="3" fontId="28" fillId="0" borderId="86" xfId="0" applyNumberFormat="1" applyFont="1" applyBorder="1" applyAlignment="1">
      <alignment horizontal="center" vertical="center"/>
    </xf>
    <xf numFmtId="3" fontId="28" fillId="0" borderId="87" xfId="0" applyNumberFormat="1" applyFont="1" applyBorder="1" applyAlignment="1">
      <alignment horizontal="center" vertical="center"/>
    </xf>
    <xf numFmtId="0" fontId="28" fillId="0" borderId="88" xfId="0" applyFont="1" applyBorder="1" applyAlignment="1">
      <alignment horizontal="center" vertical="center" wrapText="1"/>
    </xf>
    <xf numFmtId="0" fontId="28" fillId="0" borderId="7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92" xfId="0" applyFont="1" applyBorder="1" applyAlignment="1">
      <alignment horizontal="center" vertical="center" wrapText="1"/>
    </xf>
    <xf numFmtId="0" fontId="35" fillId="0" borderId="93" xfId="0" applyFont="1" applyBorder="1" applyAlignment="1">
      <alignment horizontal="right" vertical="center" wrapText="1" readingOrder="2"/>
    </xf>
    <xf numFmtId="0" fontId="36" fillId="0" borderId="94" xfId="0" applyFont="1" applyBorder="1" applyAlignment="1">
      <alignment horizontal="right" vertical="center" wrapText="1" readingOrder="2"/>
    </xf>
    <xf numFmtId="0" fontId="28" fillId="0" borderId="67" xfId="0" applyFont="1" applyBorder="1" applyAlignment="1">
      <alignment horizontal="center" vertical="center" wrapText="1" readingOrder="2"/>
    </xf>
    <xf numFmtId="0" fontId="28" fillId="0" borderId="79" xfId="0" applyFont="1" applyBorder="1" applyAlignment="1">
      <alignment horizontal="center" vertical="center" wrapText="1" readingOrder="2"/>
    </xf>
    <xf numFmtId="0" fontId="28" fillId="0" borderId="80" xfId="0" applyFont="1" applyBorder="1" applyAlignment="1">
      <alignment horizontal="center" vertical="center" wrapText="1" readingOrder="2"/>
    </xf>
    <xf numFmtId="0" fontId="35" fillId="0" borderId="74" xfId="0" applyFont="1" applyBorder="1" applyAlignment="1">
      <alignment horizontal="right" vertical="center" wrapText="1" readingOrder="2"/>
    </xf>
    <xf numFmtId="0" fontId="36" fillId="0" borderId="75" xfId="0" applyFont="1" applyBorder="1" applyAlignment="1">
      <alignment horizontal="right" vertical="center" wrapText="1" readingOrder="2"/>
    </xf>
    <xf numFmtId="0" fontId="0" fillId="0" borderId="100" xfId="0" applyBorder="1" applyAlignment="1">
      <alignment horizontal="center" vertical="center"/>
    </xf>
    <xf numFmtId="4" fontId="28" fillId="0" borderId="69" xfId="0" applyNumberFormat="1" applyFont="1" applyBorder="1" applyAlignment="1">
      <alignment horizontal="center" vertical="center" wrapText="1" readingOrder="2"/>
    </xf>
    <xf numFmtId="4" fontId="28" fillId="0" borderId="43" xfId="0" applyNumberFormat="1" applyFont="1" applyBorder="1" applyAlignment="1">
      <alignment horizontal="center" vertical="center" wrapText="1" readingOrder="2"/>
    </xf>
    <xf numFmtId="4" fontId="28" fillId="0" borderId="58" xfId="0" applyNumberFormat="1" applyFont="1" applyBorder="1" applyAlignment="1">
      <alignment horizontal="center" vertical="center" wrapText="1" readingOrder="2"/>
    </xf>
    <xf numFmtId="3" fontId="28" fillId="0" borderId="69" xfId="0" applyNumberFormat="1" applyFont="1" applyBorder="1" applyAlignment="1">
      <alignment horizontal="center" vertical="center" wrapText="1" readingOrder="2"/>
    </xf>
    <xf numFmtId="3" fontId="28" fillId="0" borderId="43" xfId="0" applyNumberFormat="1" applyFont="1" applyBorder="1" applyAlignment="1">
      <alignment horizontal="center" vertical="center" wrapText="1" readingOrder="2"/>
    </xf>
    <xf numFmtId="3" fontId="28" fillId="0" borderId="58" xfId="0" applyNumberFormat="1" applyFont="1" applyBorder="1" applyAlignment="1">
      <alignment horizontal="center" vertical="center" wrapText="1" readingOrder="2"/>
    </xf>
    <xf numFmtId="3" fontId="28" fillId="0" borderId="95" xfId="0" applyNumberFormat="1" applyFont="1" applyBorder="1" applyAlignment="1">
      <alignment horizontal="center" vertical="center" wrapText="1" readingOrder="2"/>
    </xf>
    <xf numFmtId="3" fontId="28" fillId="0" borderId="96" xfId="0" applyNumberFormat="1" applyFont="1" applyBorder="1" applyAlignment="1">
      <alignment horizontal="center" vertical="center" wrapText="1" readingOrder="2"/>
    </xf>
    <xf numFmtId="3" fontId="28" fillId="0" borderId="97" xfId="0" applyNumberFormat="1" applyFont="1" applyBorder="1" applyAlignment="1">
      <alignment horizontal="center" vertical="center" wrapText="1" readingOrder="2"/>
    </xf>
    <xf numFmtId="0" fontId="26" fillId="0" borderId="0" xfId="0" applyFont="1" applyAlignment="1">
      <alignment horizontal="right"/>
    </xf>
    <xf numFmtId="9" fontId="0" fillId="0" borderId="71" xfId="0" applyNumberFormat="1" applyBorder="1" applyAlignment="1">
      <alignment horizontal="center" vertical="center"/>
    </xf>
    <xf numFmtId="9" fontId="0" fillId="0" borderId="90" xfId="0" applyNumberFormat="1" applyBorder="1" applyAlignment="1">
      <alignment horizontal="center" vertical="center"/>
    </xf>
    <xf numFmtId="9" fontId="0" fillId="0" borderId="92" xfId="0" applyNumberFormat="1" applyBorder="1" applyAlignment="1">
      <alignment horizontal="center" vertical="center"/>
    </xf>
    <xf numFmtId="0" fontId="28" fillId="0" borderId="57" xfId="0" applyFont="1" applyBorder="1" applyAlignment="1">
      <alignment horizontal="center" vertical="center" wrapText="1" readingOrder="2"/>
    </xf>
    <xf numFmtId="0" fontId="28" fillId="0" borderId="62" xfId="0" applyFont="1" applyBorder="1" applyAlignment="1">
      <alignment horizontal="center" vertical="center" wrapText="1" readingOrder="2"/>
    </xf>
    <xf numFmtId="0" fontId="28" fillId="0" borderId="66" xfId="0" applyFont="1" applyBorder="1" applyAlignment="1">
      <alignment horizontal="center" vertical="center" wrapText="1" readingOrder="2"/>
    </xf>
    <xf numFmtId="0" fontId="28" fillId="0" borderId="60" xfId="0" applyFont="1" applyBorder="1" applyAlignment="1">
      <alignment horizontal="center" vertical="center" wrapText="1"/>
    </xf>
    <xf numFmtId="0" fontId="28" fillId="0" borderId="96" xfId="0" applyFont="1" applyBorder="1" applyAlignment="1">
      <alignment horizontal="center" vertical="center" wrapText="1"/>
    </xf>
    <xf numFmtId="0" fontId="28" fillId="0" borderId="97" xfId="0" applyFont="1" applyBorder="1" applyAlignment="1">
      <alignment horizontal="center" vertical="center" wrapText="1"/>
    </xf>
    <xf numFmtId="9" fontId="28" fillId="0" borderId="72" xfId="2" applyFont="1" applyBorder="1" applyAlignment="1">
      <alignment horizontal="center" vertical="center" wrapText="1"/>
    </xf>
    <xf numFmtId="9" fontId="28" fillId="0" borderId="62" xfId="2" applyFont="1" applyBorder="1" applyAlignment="1">
      <alignment horizontal="center" vertical="center" wrapText="1"/>
    </xf>
    <xf numFmtId="9" fontId="28" fillId="0" borderId="66" xfId="2" applyFont="1" applyBorder="1" applyAlignment="1">
      <alignment horizontal="center" vertical="center" wrapText="1"/>
    </xf>
    <xf numFmtId="0" fontId="27" fillId="0" borderId="48" xfId="0" applyFont="1" applyBorder="1" applyAlignment="1">
      <alignment horizontal="center" vertical="center" wrapText="1"/>
    </xf>
    <xf numFmtId="0" fontId="27" fillId="0" borderId="78" xfId="0" applyFont="1" applyBorder="1" applyAlignment="1">
      <alignment horizontal="center" vertical="center" wrapText="1"/>
    </xf>
    <xf numFmtId="4" fontId="21" fillId="0" borderId="69" xfId="0" applyNumberFormat="1" applyFont="1" applyBorder="1" applyAlignment="1">
      <alignment horizontal="center" vertical="center" wrapText="1"/>
    </xf>
    <xf numFmtId="4" fontId="21" fillId="0" borderId="43" xfId="0" applyNumberFormat="1" applyFont="1" applyBorder="1" applyAlignment="1">
      <alignment horizontal="center" vertical="center" wrapText="1"/>
    </xf>
    <xf numFmtId="0" fontId="28" fillId="0" borderId="93" xfId="0" applyFont="1" applyBorder="1" applyAlignment="1">
      <alignment horizontal="center" vertical="center" wrapText="1" readingOrder="2"/>
    </xf>
    <xf numFmtId="0" fontId="28" fillId="0" borderId="94" xfId="0" applyFont="1" applyBorder="1" applyAlignment="1">
      <alignment horizontal="center" vertical="center" wrapText="1" readingOrder="2"/>
    </xf>
    <xf numFmtId="4" fontId="21" fillId="0" borderId="58" xfId="0" applyNumberFormat="1" applyFont="1" applyBorder="1" applyAlignment="1">
      <alignment horizontal="center" vertical="center" wrapText="1"/>
    </xf>
    <xf numFmtId="9" fontId="28" fillId="0" borderId="72" xfId="2" applyFont="1" applyBorder="1" applyAlignment="1">
      <alignment horizontal="center" vertical="center" wrapText="1" readingOrder="2"/>
    </xf>
    <xf numFmtId="9" fontId="28" fillId="0" borderId="62" xfId="2" applyFont="1" applyBorder="1" applyAlignment="1">
      <alignment horizontal="center" vertical="center" wrapText="1" readingOrder="2"/>
    </xf>
    <xf numFmtId="9" fontId="28" fillId="0" borderId="66" xfId="2" applyFont="1" applyBorder="1" applyAlignment="1">
      <alignment horizontal="center" vertical="center" wrapText="1" readingOrder="2"/>
    </xf>
    <xf numFmtId="3" fontId="28" fillId="0" borderId="69" xfId="0" applyNumberFormat="1" applyFont="1" applyBorder="1" applyAlignment="1">
      <alignment horizontal="center" vertical="center" readingOrder="2"/>
    </xf>
    <xf numFmtId="3" fontId="28" fillId="0" borderId="43" xfId="0" applyNumberFormat="1" applyFont="1" applyBorder="1" applyAlignment="1">
      <alignment horizontal="center" vertical="center" readingOrder="2"/>
    </xf>
    <xf numFmtId="3" fontId="28" fillId="0" borderId="58" xfId="0" applyNumberFormat="1" applyFont="1" applyBorder="1" applyAlignment="1">
      <alignment horizontal="center" vertical="center" readingOrder="2"/>
    </xf>
    <xf numFmtId="4" fontId="21" fillId="0" borderId="69" xfId="0" applyNumberFormat="1" applyFont="1" applyBorder="1" applyAlignment="1">
      <alignment horizontal="center" vertical="center" readingOrder="2"/>
    </xf>
    <xf numFmtId="4" fontId="21" fillId="0" borderId="43" xfId="0" applyNumberFormat="1" applyFont="1" applyBorder="1" applyAlignment="1">
      <alignment horizontal="center" vertical="center" readingOrder="2"/>
    </xf>
    <xf numFmtId="4" fontId="21" fillId="0" borderId="58" xfId="0" applyNumberFormat="1" applyFont="1" applyBorder="1" applyAlignment="1">
      <alignment horizontal="center" vertical="center" readingOrder="2"/>
    </xf>
    <xf numFmtId="0" fontId="28" fillId="0" borderId="112" xfId="0" applyFont="1" applyBorder="1" applyAlignment="1">
      <alignment horizontal="center" vertical="center" wrapText="1" readingOrder="2"/>
    </xf>
    <xf numFmtId="0" fontId="28" fillId="0" borderId="91" xfId="0" applyFont="1" applyBorder="1" applyAlignment="1">
      <alignment horizontal="center" vertical="center" wrapText="1" readingOrder="2"/>
    </xf>
    <xf numFmtId="0" fontId="28" fillId="0" borderId="113" xfId="0" applyFont="1" applyBorder="1" applyAlignment="1">
      <alignment horizontal="center" vertical="center" wrapText="1"/>
    </xf>
    <xf numFmtId="0" fontId="22" fillId="0" borderId="0" xfId="0" applyFont="1" applyAlignment="1">
      <alignment horizontal="center" wrapText="1"/>
    </xf>
    <xf numFmtId="4" fontId="21" fillId="0" borderId="69" xfId="0" applyNumberFormat="1" applyFont="1" applyBorder="1" applyAlignment="1">
      <alignment horizontal="center" vertical="center"/>
    </xf>
    <xf numFmtId="4" fontId="21" fillId="0" borderId="43" xfId="0" applyNumberFormat="1" applyFont="1" applyBorder="1" applyAlignment="1">
      <alignment horizontal="center" vertical="center"/>
    </xf>
    <xf numFmtId="4" fontId="21" fillId="0" borderId="58" xfId="0" applyNumberFormat="1" applyFont="1" applyBorder="1" applyAlignment="1">
      <alignment horizontal="center" vertical="center"/>
    </xf>
    <xf numFmtId="0" fontId="0" fillId="0" borderId="28" xfId="0" applyBorder="1" applyAlignment="1">
      <alignment horizontal="center"/>
    </xf>
    <xf numFmtId="0" fontId="0" fillId="0" borderId="20" xfId="0" applyBorder="1" applyAlignment="1">
      <alignment horizontal="center"/>
    </xf>
    <xf numFmtId="3" fontId="28" fillId="0" borderId="98" xfId="0" applyNumberFormat="1" applyFont="1" applyBorder="1" applyAlignment="1">
      <alignment horizontal="center" vertical="center"/>
    </xf>
    <xf numFmtId="3" fontId="28" fillId="0" borderId="101" xfId="0" applyNumberFormat="1" applyFont="1" applyBorder="1" applyAlignment="1">
      <alignment horizontal="center" vertical="center"/>
    </xf>
    <xf numFmtId="3" fontId="28" fillId="0" borderId="99" xfId="0" applyNumberFormat="1" applyFont="1" applyBorder="1" applyAlignment="1">
      <alignment horizontal="center" vertical="center"/>
    </xf>
    <xf numFmtId="0" fontId="35" fillId="0" borderId="76" xfId="0" applyFont="1" applyBorder="1" applyAlignment="1">
      <alignment horizontal="right" vertical="center" wrapText="1" readingOrder="2"/>
    </xf>
    <xf numFmtId="0" fontId="36" fillId="0" borderId="77" xfId="0" applyFont="1" applyBorder="1" applyAlignment="1">
      <alignment horizontal="right" vertical="center" wrapText="1" readingOrder="2"/>
    </xf>
    <xf numFmtId="0" fontId="28" fillId="0" borderId="113" xfId="0" applyFont="1" applyBorder="1" applyAlignment="1">
      <alignment horizontal="center" vertical="center" wrapText="1" readingOrder="2"/>
    </xf>
    <xf numFmtId="0" fontId="28" fillId="0" borderId="92" xfId="0" applyFont="1" applyBorder="1" applyAlignment="1">
      <alignment horizontal="center" vertical="center" wrapText="1" readingOrder="2"/>
    </xf>
    <xf numFmtId="9" fontId="28" fillId="0" borderId="57" xfId="2" applyFont="1" applyFill="1" applyBorder="1" applyAlignment="1">
      <alignment horizontal="center" vertical="center" wrapText="1"/>
    </xf>
    <xf numFmtId="9" fontId="28" fillId="0" borderId="66" xfId="2" applyFont="1" applyFill="1" applyBorder="1" applyAlignment="1">
      <alignment horizontal="center" vertical="center" wrapText="1"/>
    </xf>
    <xf numFmtId="3" fontId="28" fillId="0" borderId="114" xfId="0" applyNumberFormat="1" applyFont="1" applyBorder="1" applyAlignment="1">
      <alignment horizontal="center" vertical="center" wrapText="1" readingOrder="2"/>
    </xf>
    <xf numFmtId="4" fontId="28" fillId="0" borderId="114" xfId="0" applyNumberFormat="1" applyFont="1" applyBorder="1" applyAlignment="1">
      <alignment horizontal="center" vertical="center" wrapText="1" readingOrder="2"/>
    </xf>
    <xf numFmtId="9" fontId="0" fillId="0" borderId="67" xfId="0" applyNumberFormat="1" applyBorder="1" applyAlignment="1">
      <alignment horizontal="center" vertical="center"/>
    </xf>
    <xf numFmtId="9" fontId="0" fillId="0" borderId="79" xfId="0" applyNumberFormat="1" applyBorder="1" applyAlignment="1">
      <alignment horizontal="center" vertical="center"/>
    </xf>
    <xf numFmtId="9" fontId="0" fillId="0" borderId="80" xfId="0" applyNumberFormat="1" applyBorder="1" applyAlignment="1">
      <alignment horizontal="center" vertical="center"/>
    </xf>
    <xf numFmtId="0" fontId="0" fillId="0" borderId="92" xfId="0" applyBorder="1" applyAlignment="1">
      <alignment horizontal="center" vertical="center"/>
    </xf>
    <xf numFmtId="0" fontId="0" fillId="0" borderId="90" xfId="0" applyBorder="1" applyAlignment="1">
      <alignment horizontal="center" vertical="center"/>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102"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103" xfId="0" applyFont="1" applyBorder="1" applyAlignment="1">
      <alignment horizontal="center" vertical="center" wrapText="1" readingOrder="2"/>
    </xf>
    <xf numFmtId="0" fontId="16" fillId="0" borderId="104" xfId="0" applyFont="1" applyBorder="1" applyAlignment="1">
      <alignment horizontal="center" vertical="center" wrapText="1" readingOrder="2"/>
    </xf>
    <xf numFmtId="0" fontId="16" fillId="0" borderId="105"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2" fontId="20" fillId="0" borderId="106"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102"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107"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0" fontId="8" fillId="0" borderId="45" xfId="0" applyFont="1" applyBorder="1" applyAlignment="1">
      <alignment horizontal="center" vertical="center" wrapText="1"/>
    </xf>
    <xf numFmtId="0" fontId="8" fillId="0" borderId="108"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8" fillId="0" borderId="4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110"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4" xfId="0" applyFont="1" applyBorder="1" applyAlignment="1">
      <alignment horizontal="center" vertical="center" wrapText="1" readingOrder="2"/>
    </xf>
    <xf numFmtId="0" fontId="17" fillId="0" borderId="27" xfId="0" applyFont="1" applyBorder="1" applyAlignment="1">
      <alignment horizontal="center" vertical="center" wrapText="1" readingOrder="2"/>
    </xf>
    <xf numFmtId="0" fontId="7" fillId="0" borderId="103"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42" xfId="0" applyFont="1" applyBorder="1" applyAlignment="1">
      <alignment horizontal="center" vertical="center"/>
    </xf>
    <xf numFmtId="0" fontId="11" fillId="0" borderId="9" xfId="0" applyFont="1" applyBorder="1" applyAlignment="1">
      <alignment horizontal="center" vertical="center"/>
    </xf>
    <xf numFmtId="0" fontId="17" fillId="0" borderId="10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103" xfId="0" applyFont="1" applyBorder="1" applyAlignment="1">
      <alignment horizontal="center" vertical="center" wrapText="1"/>
    </xf>
    <xf numFmtId="0" fontId="11" fillId="0" borderId="104" xfId="0" applyFont="1" applyBorder="1" applyAlignment="1">
      <alignment horizontal="center" vertical="center" wrapText="1"/>
    </xf>
    <xf numFmtId="0" fontId="11" fillId="0" borderId="105" xfId="0" applyFont="1" applyBorder="1" applyAlignment="1">
      <alignment horizontal="center" vertical="center" wrapText="1"/>
    </xf>
    <xf numFmtId="0" fontId="7" fillId="0" borderId="105" xfId="0" applyFont="1" applyBorder="1" applyAlignment="1">
      <alignment horizontal="center" vertical="center" wrapText="1"/>
    </xf>
    <xf numFmtId="0" fontId="17" fillId="0" borderId="21" xfId="0" applyFont="1" applyBorder="1" applyAlignment="1">
      <alignment horizontal="center" vertical="center" wrapText="1" readingOrder="2"/>
    </xf>
    <xf numFmtId="0" fontId="11" fillId="0" borderId="111"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2"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9" xfId="0" applyFont="1" applyBorder="1" applyAlignment="1">
      <alignment horizontal="center" vertical="center" wrapText="1"/>
    </xf>
  </cellXfs>
  <cellStyles count="3">
    <cellStyle name="Normal" xfId="0" builtinId="0"/>
    <cellStyle name="Normal 2" xfId="1" xr:uid="{00000000-0005-0000-0000-000001000000}"/>
    <cellStyle name="Percent" xfId="2" builtinId="5"/>
  </cellStyles>
  <dxfs count="5">
    <dxf>
      <font>
        <b/>
        <i val="0"/>
        <condense val="0"/>
        <extend val="0"/>
      </font>
      <fill>
        <patternFill>
          <bgColor indexed="14"/>
        </patternFill>
      </fill>
    </dxf>
    <dxf>
      <font>
        <b/>
        <i val="0"/>
        <condense val="0"/>
        <extend val="0"/>
      </font>
      <fill>
        <patternFill>
          <bgColor indexed="14"/>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1"/>
  <sheetViews>
    <sheetView rightToLeft="1" tabSelected="1" view="pageBreakPreview" zoomScale="110" zoomScaleNormal="70" zoomScaleSheetLayoutView="110" workbookViewId="0">
      <selection activeCell="A4" sqref="A4:A14"/>
    </sheetView>
  </sheetViews>
  <sheetFormatPr defaultRowHeight="14" x14ac:dyDescent="0.3"/>
  <cols>
    <col min="1" max="1" width="11.26953125" customWidth="1"/>
    <col min="2" max="2" width="19.81640625" customWidth="1"/>
    <col min="3" max="3" width="16" bestFit="1" customWidth="1"/>
    <col min="4" max="4" width="20.54296875" customWidth="1"/>
    <col min="5" max="5" width="13.81640625" customWidth="1"/>
    <col min="6" max="6" width="7.453125" customWidth="1"/>
    <col min="7" max="7" width="8.453125" style="111" customWidth="1"/>
    <col min="8" max="8" width="9.54296875" customWidth="1"/>
    <col min="9" max="9" width="9.453125" customWidth="1"/>
    <col min="10" max="11" width="9.453125" style="133" customWidth="1"/>
    <col min="12" max="12" width="9.1796875" style="75" customWidth="1"/>
  </cols>
  <sheetData>
    <row r="1" spans="1:13" ht="16.5" x14ac:dyDescent="0.35">
      <c r="A1" s="212" t="s">
        <v>45</v>
      </c>
      <c r="B1" s="212"/>
      <c r="C1" s="212"/>
      <c r="D1" s="130"/>
      <c r="E1" s="130"/>
      <c r="F1" s="130"/>
      <c r="G1" s="137"/>
      <c r="H1" s="130"/>
      <c r="I1" s="130"/>
      <c r="J1" s="131"/>
      <c r="K1" s="132"/>
      <c r="L1" s="147" t="s">
        <v>67</v>
      </c>
      <c r="M1" s="148">
        <v>7</v>
      </c>
    </row>
    <row r="2" spans="1:13" ht="14.5" thickBot="1" x14ac:dyDescent="0.35">
      <c r="L2" s="147" t="s">
        <v>68</v>
      </c>
      <c r="M2" s="148">
        <v>10</v>
      </c>
    </row>
    <row r="3" spans="1:13" s="114" customFormat="1" ht="43.5" customHeight="1" thickBot="1" x14ac:dyDescent="0.3">
      <c r="A3" s="115" t="s">
        <v>46</v>
      </c>
      <c r="B3" s="115" t="s">
        <v>47</v>
      </c>
      <c r="C3" s="116" t="s">
        <v>55</v>
      </c>
      <c r="D3" s="225" t="s">
        <v>48</v>
      </c>
      <c r="E3" s="226"/>
      <c r="F3" s="117" t="s">
        <v>3</v>
      </c>
      <c r="G3" s="138" t="s">
        <v>49</v>
      </c>
      <c r="H3" s="118" t="s">
        <v>50</v>
      </c>
      <c r="I3" s="118" t="s">
        <v>43</v>
      </c>
      <c r="J3" s="118" t="s">
        <v>51</v>
      </c>
      <c r="K3" s="151" t="s">
        <v>52</v>
      </c>
      <c r="L3" s="150" t="s">
        <v>69</v>
      </c>
      <c r="M3" s="148">
        <f>M2-M1</f>
        <v>3</v>
      </c>
    </row>
    <row r="4" spans="1:13" s="121" customFormat="1" ht="14.25" customHeight="1" x14ac:dyDescent="0.25">
      <c r="A4" s="198" t="s">
        <v>92</v>
      </c>
      <c r="B4" s="198" t="s">
        <v>94</v>
      </c>
      <c r="C4" s="197" t="s">
        <v>79</v>
      </c>
      <c r="D4" s="119" t="s">
        <v>80</v>
      </c>
      <c r="E4" s="120" t="s">
        <v>60</v>
      </c>
      <c r="F4" s="222">
        <v>0.6</v>
      </c>
      <c r="G4" s="206"/>
      <c r="H4" s="203">
        <f>IF(G4&lt;J4,0,IF(G4=J4,$M$1,IF(G4&gt;K4,$M$2,$M$3/(K4-J4)*(G4-J4)+$M$1)))</f>
        <v>0</v>
      </c>
      <c r="I4" s="227"/>
      <c r="J4" s="206">
        <v>2</v>
      </c>
      <c r="K4" s="209">
        <v>6</v>
      </c>
      <c r="L4" s="213">
        <f>SUM(F4:F13)</f>
        <v>1</v>
      </c>
    </row>
    <row r="5" spans="1:13" s="121" customFormat="1" ht="14.25" customHeight="1" x14ac:dyDescent="0.25">
      <c r="A5" s="198"/>
      <c r="B5" s="198"/>
      <c r="C5" s="198"/>
      <c r="D5" s="122" t="s">
        <v>81</v>
      </c>
      <c r="E5" s="123">
        <f>$M$1</f>
        <v>7</v>
      </c>
      <c r="F5" s="223"/>
      <c r="G5" s="207"/>
      <c r="H5" s="204"/>
      <c r="I5" s="228"/>
      <c r="J5" s="207"/>
      <c r="K5" s="210"/>
      <c r="L5" s="214"/>
    </row>
    <row r="6" spans="1:13" s="121" customFormat="1" x14ac:dyDescent="0.25">
      <c r="A6" s="198"/>
      <c r="B6" s="198"/>
      <c r="C6" s="198"/>
      <c r="D6" s="122" t="s">
        <v>83</v>
      </c>
      <c r="E6" s="124" t="s">
        <v>84</v>
      </c>
      <c r="F6" s="223"/>
      <c r="G6" s="207"/>
      <c r="H6" s="204"/>
      <c r="I6" s="228"/>
      <c r="J6" s="207"/>
      <c r="K6" s="210"/>
      <c r="L6" s="214"/>
    </row>
    <row r="7" spans="1:13" s="121" customFormat="1" ht="15" customHeight="1" thickBot="1" x14ac:dyDescent="0.3">
      <c r="A7" s="198"/>
      <c r="B7" s="198"/>
      <c r="C7" s="199"/>
      <c r="D7" s="125" t="s">
        <v>82</v>
      </c>
      <c r="E7" s="126">
        <v>10</v>
      </c>
      <c r="F7" s="224"/>
      <c r="G7" s="208"/>
      <c r="H7" s="205"/>
      <c r="I7" s="228"/>
      <c r="J7" s="208"/>
      <c r="K7" s="211"/>
      <c r="L7" s="214"/>
    </row>
    <row r="8" spans="1:13" s="121" customFormat="1" ht="14.25" customHeight="1" x14ac:dyDescent="0.25">
      <c r="A8" s="198"/>
      <c r="B8" s="198"/>
      <c r="C8" s="197" t="s">
        <v>93</v>
      </c>
      <c r="D8" s="119" t="s">
        <v>95</v>
      </c>
      <c r="E8" s="120" t="s">
        <v>60</v>
      </c>
      <c r="F8" s="222">
        <v>0.4</v>
      </c>
      <c r="G8" s="206"/>
      <c r="H8" s="203">
        <f>IF(G8&lt;J8,0,IF(G8=J8,$M$1,IF(G8&gt;K8,$M$2,$M$3/(K8-J8)*(G8-J8)+$M$1)))</f>
        <v>0</v>
      </c>
      <c r="I8" s="228"/>
      <c r="J8" s="206">
        <v>2000</v>
      </c>
      <c r="K8" s="209">
        <v>4000</v>
      </c>
      <c r="L8" s="214"/>
    </row>
    <row r="9" spans="1:13" s="121" customFormat="1" ht="14.25" customHeight="1" x14ac:dyDescent="0.25">
      <c r="A9" s="198"/>
      <c r="B9" s="198"/>
      <c r="C9" s="198"/>
      <c r="D9" s="122" t="s">
        <v>96</v>
      </c>
      <c r="E9" s="123">
        <f>$M$1</f>
        <v>7</v>
      </c>
      <c r="F9" s="223"/>
      <c r="G9" s="207"/>
      <c r="H9" s="204"/>
      <c r="I9" s="228"/>
      <c r="J9" s="207"/>
      <c r="K9" s="210"/>
      <c r="L9" s="214"/>
    </row>
    <row r="10" spans="1:13" s="121" customFormat="1" ht="28" x14ac:dyDescent="0.25">
      <c r="A10" s="198"/>
      <c r="B10" s="198"/>
      <c r="C10" s="198"/>
      <c r="D10" s="127" t="s">
        <v>97</v>
      </c>
      <c r="E10" s="124" t="s">
        <v>98</v>
      </c>
      <c r="F10" s="223"/>
      <c r="G10" s="207"/>
      <c r="H10" s="204"/>
      <c r="I10" s="228"/>
      <c r="J10" s="207"/>
      <c r="K10" s="210"/>
      <c r="L10" s="214"/>
    </row>
    <row r="11" spans="1:13" s="121" customFormat="1" ht="15" customHeight="1" x14ac:dyDescent="0.25">
      <c r="A11" s="198"/>
      <c r="B11" s="198"/>
      <c r="C11" s="198"/>
      <c r="D11" s="216" t="s">
        <v>99</v>
      </c>
      <c r="E11" s="219">
        <v>10</v>
      </c>
      <c r="F11" s="223"/>
      <c r="G11" s="207"/>
      <c r="H11" s="204"/>
      <c r="I11" s="228"/>
      <c r="J11" s="207"/>
      <c r="K11" s="210"/>
      <c r="L11" s="214"/>
    </row>
    <row r="12" spans="1:13" s="121" customFormat="1" ht="12.5" x14ac:dyDescent="0.25">
      <c r="A12" s="198"/>
      <c r="B12" s="198"/>
      <c r="C12" s="198"/>
      <c r="D12" s="217"/>
      <c r="E12" s="220"/>
      <c r="F12" s="223"/>
      <c r="G12" s="207"/>
      <c r="H12" s="204"/>
      <c r="I12" s="228"/>
      <c r="J12" s="207"/>
      <c r="K12" s="210"/>
      <c r="L12" s="214"/>
    </row>
    <row r="13" spans="1:13" s="121" customFormat="1" ht="13" thickBot="1" x14ac:dyDescent="0.3">
      <c r="A13" s="198"/>
      <c r="B13" s="199"/>
      <c r="C13" s="199"/>
      <c r="D13" s="218"/>
      <c r="E13" s="221"/>
      <c r="F13" s="224"/>
      <c r="G13" s="208"/>
      <c r="H13" s="205"/>
      <c r="I13" s="228"/>
      <c r="J13" s="208"/>
      <c r="K13" s="211"/>
      <c r="L13" s="215"/>
    </row>
    <row r="14" spans="1:13" ht="28.5" thickBot="1" x14ac:dyDescent="0.3">
      <c r="A14" s="198"/>
      <c r="B14" s="155" t="s">
        <v>57</v>
      </c>
      <c r="C14" s="155" t="s">
        <v>53</v>
      </c>
      <c r="D14" s="175" t="s">
        <v>73</v>
      </c>
      <c r="E14" s="176"/>
      <c r="F14" s="162">
        <v>1</v>
      </c>
      <c r="G14" s="157"/>
      <c r="H14" s="160">
        <f>G14</f>
        <v>0</v>
      </c>
      <c r="I14" s="161"/>
      <c r="J14" s="158"/>
      <c r="K14" s="156"/>
      <c r="L14" s="159">
        <f>SUM(F14)</f>
        <v>1</v>
      </c>
    </row>
    <row r="15" spans="1:13" ht="24.75" customHeight="1" x14ac:dyDescent="0.25">
      <c r="A15" s="197" t="s">
        <v>36</v>
      </c>
      <c r="B15" s="177" t="s">
        <v>75</v>
      </c>
      <c r="C15" s="177" t="s">
        <v>53</v>
      </c>
      <c r="D15" s="229" t="s">
        <v>70</v>
      </c>
      <c r="E15" s="230"/>
      <c r="F15" s="152">
        <v>0.5</v>
      </c>
      <c r="G15" s="153"/>
      <c r="H15" s="154">
        <f>G15*F15</f>
        <v>0</v>
      </c>
      <c r="I15" s="227"/>
      <c r="J15" s="183"/>
      <c r="K15" s="180"/>
      <c r="L15" s="213">
        <f>SUM(F15:F17)</f>
        <v>1</v>
      </c>
    </row>
    <row r="16" spans="1:13" ht="24.75" customHeight="1" x14ac:dyDescent="0.25">
      <c r="A16" s="198"/>
      <c r="B16" s="178"/>
      <c r="C16" s="178"/>
      <c r="D16" s="241" t="s">
        <v>71</v>
      </c>
      <c r="E16" s="255"/>
      <c r="F16" s="257">
        <v>0.5</v>
      </c>
      <c r="G16" s="259"/>
      <c r="H16" s="260">
        <f>G16*F16</f>
        <v>0</v>
      </c>
      <c r="I16" s="228"/>
      <c r="J16" s="184"/>
      <c r="K16" s="181"/>
      <c r="L16" s="265"/>
    </row>
    <row r="17" spans="1:12" ht="24.75" customHeight="1" thickBot="1" x14ac:dyDescent="0.3">
      <c r="A17" s="199"/>
      <c r="B17" s="179"/>
      <c r="C17" s="179"/>
      <c r="D17" s="242"/>
      <c r="E17" s="256"/>
      <c r="F17" s="258"/>
      <c r="G17" s="208"/>
      <c r="H17" s="205"/>
      <c r="I17" s="231"/>
      <c r="J17" s="185"/>
      <c r="K17" s="182"/>
      <c r="L17" s="264"/>
    </row>
    <row r="18" spans="1:12" s="128" customFormat="1" ht="24.75" customHeight="1" x14ac:dyDescent="0.25">
      <c r="A18" s="197" t="s">
        <v>37</v>
      </c>
      <c r="B18" s="197" t="s">
        <v>56</v>
      </c>
      <c r="C18" s="197" t="s">
        <v>100</v>
      </c>
      <c r="D18" s="119" t="s">
        <v>116</v>
      </c>
      <c r="E18" s="120">
        <v>0</v>
      </c>
      <c r="F18" s="232">
        <v>0.6</v>
      </c>
      <c r="G18" s="235"/>
      <c r="H18" s="203">
        <f>IF(G18&lt;J18,0,IF(G18=J18,$M$1,IF(G18&gt;K18,$M$2,$M$3/(K18-J18)*(G18-J18)+$M$1)))</f>
        <v>0</v>
      </c>
      <c r="I18" s="238"/>
      <c r="J18" s="206">
        <v>2</v>
      </c>
      <c r="K18" s="209">
        <v>5</v>
      </c>
      <c r="L18" s="261">
        <f>SUM(F18:F26)</f>
        <v>1</v>
      </c>
    </row>
    <row r="19" spans="1:12" s="128" customFormat="1" ht="24.75" customHeight="1" x14ac:dyDescent="0.25">
      <c r="A19" s="198"/>
      <c r="B19" s="198"/>
      <c r="C19" s="198"/>
      <c r="D19" s="122" t="s">
        <v>117</v>
      </c>
      <c r="E19" s="123">
        <f>$M$1</f>
        <v>7</v>
      </c>
      <c r="F19" s="233"/>
      <c r="G19" s="236"/>
      <c r="H19" s="204"/>
      <c r="I19" s="239"/>
      <c r="J19" s="207"/>
      <c r="K19" s="210"/>
      <c r="L19" s="262"/>
    </row>
    <row r="20" spans="1:12" ht="28" x14ac:dyDescent="0.25">
      <c r="A20" s="198"/>
      <c r="B20" s="198"/>
      <c r="C20" s="198"/>
      <c r="D20" s="122" t="s">
        <v>118</v>
      </c>
      <c r="E20" s="124" t="s">
        <v>86</v>
      </c>
      <c r="F20" s="233"/>
      <c r="G20" s="236"/>
      <c r="H20" s="204"/>
      <c r="I20" s="239"/>
      <c r="J20" s="207"/>
      <c r="K20" s="210"/>
      <c r="L20" s="262"/>
    </row>
    <row r="21" spans="1:12" s="128" customFormat="1" ht="24.75" customHeight="1" thickBot="1" x14ac:dyDescent="0.3">
      <c r="A21" s="198"/>
      <c r="B21" s="198"/>
      <c r="C21" s="199"/>
      <c r="D21" s="125" t="s">
        <v>85</v>
      </c>
      <c r="E21" s="126">
        <v>10</v>
      </c>
      <c r="F21" s="234"/>
      <c r="G21" s="237"/>
      <c r="H21" s="205"/>
      <c r="I21" s="239"/>
      <c r="J21" s="208"/>
      <c r="K21" s="211"/>
      <c r="L21" s="262"/>
    </row>
    <row r="22" spans="1:12" ht="14" customHeight="1" x14ac:dyDescent="0.25">
      <c r="A22" s="198"/>
      <c r="B22" s="198"/>
      <c r="C22" s="177" t="s">
        <v>101</v>
      </c>
      <c r="D22" s="119" t="s">
        <v>102</v>
      </c>
      <c r="E22" s="135">
        <v>0</v>
      </c>
      <c r="F22" s="232">
        <v>0.4</v>
      </c>
      <c r="G22" s="235"/>
      <c r="H22" s="203">
        <f>G22</f>
        <v>0</v>
      </c>
      <c r="I22" s="238">
        <f>H22*F22</f>
        <v>0</v>
      </c>
      <c r="J22" s="183"/>
      <c r="K22" s="180"/>
      <c r="L22" s="262"/>
    </row>
    <row r="23" spans="1:12" ht="14" customHeight="1" x14ac:dyDescent="0.25">
      <c r="A23" s="198"/>
      <c r="B23" s="198"/>
      <c r="C23" s="178"/>
      <c r="D23" s="122" t="s">
        <v>103</v>
      </c>
      <c r="E23" s="136">
        <v>7</v>
      </c>
      <c r="F23" s="233"/>
      <c r="G23" s="236"/>
      <c r="H23" s="204"/>
      <c r="I23" s="239"/>
      <c r="J23" s="184"/>
      <c r="K23" s="181"/>
      <c r="L23" s="262"/>
    </row>
    <row r="24" spans="1:12" ht="14" customHeight="1" x14ac:dyDescent="0.25">
      <c r="A24" s="198"/>
      <c r="B24" s="198"/>
      <c r="C24" s="178"/>
      <c r="D24" s="122" t="s">
        <v>104</v>
      </c>
      <c r="E24" s="136">
        <v>8.5</v>
      </c>
      <c r="F24" s="233"/>
      <c r="G24" s="236"/>
      <c r="H24" s="204"/>
      <c r="I24" s="239"/>
      <c r="J24" s="184"/>
      <c r="K24" s="181"/>
      <c r="L24" s="262"/>
    </row>
    <row r="25" spans="1:12" ht="14.5" customHeight="1" thickBot="1" x14ac:dyDescent="0.3">
      <c r="A25" s="198"/>
      <c r="B25" s="198"/>
      <c r="C25" s="178"/>
      <c r="D25" s="241" t="s">
        <v>105</v>
      </c>
      <c r="E25" s="243">
        <v>10</v>
      </c>
      <c r="F25" s="233"/>
      <c r="G25" s="236"/>
      <c r="H25" s="204"/>
      <c r="I25" s="239"/>
      <c r="J25" s="185"/>
      <c r="K25" s="182"/>
      <c r="L25" s="262"/>
    </row>
    <row r="26" spans="1:12" ht="30.75" customHeight="1" thickBot="1" x14ac:dyDescent="0.3">
      <c r="A26" s="198"/>
      <c r="B26" s="198"/>
      <c r="C26" s="178"/>
      <c r="D26" s="242"/>
      <c r="E26" s="194"/>
      <c r="F26" s="234"/>
      <c r="G26" s="237"/>
      <c r="H26" s="205"/>
      <c r="I26" s="240"/>
      <c r="J26" s="172"/>
      <c r="K26" s="171"/>
      <c r="L26" s="263"/>
    </row>
    <row r="27" spans="1:12" ht="37.5" customHeight="1" x14ac:dyDescent="0.25">
      <c r="A27" s="177" t="s">
        <v>77</v>
      </c>
      <c r="B27" s="189" t="s">
        <v>87</v>
      </c>
      <c r="C27" s="190"/>
      <c r="D27" s="195" t="s">
        <v>88</v>
      </c>
      <c r="E27" s="196"/>
      <c r="F27" s="167">
        <v>0.25</v>
      </c>
      <c r="G27" s="163"/>
      <c r="H27" s="164"/>
      <c r="I27" s="245"/>
      <c r="J27" s="186"/>
      <c r="K27" s="250"/>
      <c r="L27" s="213">
        <f>SUM(F27:F30)</f>
        <v>1</v>
      </c>
    </row>
    <row r="28" spans="1:12" ht="39.75" customHeight="1" x14ac:dyDescent="0.25">
      <c r="A28" s="178"/>
      <c r="B28" s="191"/>
      <c r="C28" s="192"/>
      <c r="D28" s="200" t="s">
        <v>89</v>
      </c>
      <c r="E28" s="201"/>
      <c r="F28" s="168">
        <v>0.2</v>
      </c>
      <c r="G28" s="149"/>
      <c r="H28" s="165"/>
      <c r="I28" s="246"/>
      <c r="J28" s="187"/>
      <c r="K28" s="251"/>
      <c r="L28" s="214"/>
    </row>
    <row r="29" spans="1:12" ht="41.25" customHeight="1" x14ac:dyDescent="0.25">
      <c r="A29" s="178"/>
      <c r="B29" s="191"/>
      <c r="C29" s="192"/>
      <c r="D29" s="200" t="s">
        <v>90</v>
      </c>
      <c r="E29" s="201"/>
      <c r="F29" s="168">
        <v>0.25</v>
      </c>
      <c r="G29" s="149"/>
      <c r="H29" s="165"/>
      <c r="I29" s="246"/>
      <c r="J29" s="187"/>
      <c r="K29" s="251"/>
      <c r="L29" s="214"/>
    </row>
    <row r="30" spans="1:12" ht="33" customHeight="1" thickBot="1" x14ac:dyDescent="0.3">
      <c r="A30" s="179"/>
      <c r="B30" s="193"/>
      <c r="C30" s="194"/>
      <c r="D30" s="253" t="s">
        <v>91</v>
      </c>
      <c r="E30" s="254"/>
      <c r="F30" s="169">
        <v>0.3</v>
      </c>
      <c r="G30" s="170"/>
      <c r="H30" s="166"/>
      <c r="I30" s="247"/>
      <c r="J30" s="188"/>
      <c r="K30" s="252"/>
      <c r="L30" s="264"/>
    </row>
    <row r="31" spans="1:12" ht="24" customHeight="1" x14ac:dyDescent="0.25">
      <c r="A31" t="s">
        <v>54</v>
      </c>
      <c r="B31" s="129"/>
      <c r="D31" t="s">
        <v>54</v>
      </c>
      <c r="E31" s="249"/>
      <c r="F31" s="249"/>
      <c r="G31" s="249"/>
      <c r="H31" t="s">
        <v>54</v>
      </c>
      <c r="I31" s="249"/>
      <c r="J31" s="249"/>
      <c r="K31" s="249"/>
    </row>
    <row r="32" spans="1:12" ht="24" customHeight="1" x14ac:dyDescent="0.25">
      <c r="A32" t="s">
        <v>54</v>
      </c>
      <c r="B32" s="129"/>
      <c r="C32" s="75"/>
      <c r="D32" t="s">
        <v>54</v>
      </c>
      <c r="E32" s="248"/>
      <c r="F32" s="248"/>
      <c r="G32" s="248"/>
      <c r="H32" t="s">
        <v>54</v>
      </c>
      <c r="I32" s="248"/>
      <c r="J32" s="248"/>
      <c r="K32" s="248"/>
    </row>
    <row r="33" spans="1:11" ht="12.5" x14ac:dyDescent="0.25">
      <c r="C33" s="75"/>
      <c r="D33" s="75"/>
      <c r="E33" s="202"/>
      <c r="F33" s="202"/>
      <c r="G33" s="202"/>
      <c r="H33" s="75"/>
      <c r="I33" s="202"/>
      <c r="J33" s="202"/>
      <c r="K33" s="202"/>
    </row>
    <row r="34" spans="1:11" ht="15.5" x14ac:dyDescent="0.35">
      <c r="A34" s="244" t="s">
        <v>66</v>
      </c>
      <c r="B34" s="244"/>
      <c r="C34" s="244"/>
      <c r="D34" s="244"/>
      <c r="E34" s="244"/>
      <c r="F34" s="244"/>
      <c r="G34" s="244"/>
      <c r="H34" s="244"/>
      <c r="I34" s="244"/>
      <c r="J34" s="244"/>
      <c r="K34" s="244"/>
    </row>
    <row r="35" spans="1:11" x14ac:dyDescent="0.25">
      <c r="C35" s="75"/>
      <c r="D35" s="75"/>
      <c r="E35" s="75"/>
      <c r="F35" s="75"/>
      <c r="G35" s="139"/>
      <c r="H35" s="75"/>
      <c r="I35" s="75"/>
      <c r="J35" s="134"/>
      <c r="K35" s="134"/>
    </row>
    <row r="36" spans="1:11" ht="23.25" customHeight="1" x14ac:dyDescent="0.25">
      <c r="A36" s="174" t="s">
        <v>74</v>
      </c>
      <c r="B36" s="174"/>
      <c r="C36" s="174"/>
      <c r="D36" s="174"/>
      <c r="E36" s="174"/>
      <c r="F36" s="174"/>
      <c r="G36" s="174"/>
      <c r="H36" s="174"/>
      <c r="I36" s="174"/>
      <c r="J36" s="174"/>
      <c r="K36" s="174"/>
    </row>
    <row r="37" spans="1:11" ht="23.25" customHeight="1" x14ac:dyDescent="0.25">
      <c r="A37" s="174"/>
      <c r="B37" s="174"/>
      <c r="C37" s="174"/>
      <c r="D37" s="174"/>
      <c r="E37" s="174"/>
      <c r="F37" s="174"/>
      <c r="G37" s="174"/>
      <c r="H37" s="174"/>
      <c r="I37" s="174"/>
      <c r="J37" s="174"/>
      <c r="K37" s="174"/>
    </row>
    <row r="38" spans="1:11" x14ac:dyDescent="0.25">
      <c r="C38" s="75"/>
      <c r="D38" s="75"/>
      <c r="E38" s="75"/>
      <c r="F38" s="75"/>
      <c r="G38" s="139"/>
      <c r="H38" s="75"/>
      <c r="I38" s="75"/>
      <c r="J38" s="134"/>
      <c r="K38" s="134"/>
    </row>
    <row r="39" spans="1:11" x14ac:dyDescent="0.25">
      <c r="C39" s="75"/>
      <c r="D39" s="75"/>
      <c r="E39" s="75"/>
      <c r="F39" s="75"/>
      <c r="G39" s="139"/>
      <c r="H39" s="75"/>
      <c r="I39" s="75"/>
      <c r="J39" s="134"/>
      <c r="K39" s="134"/>
    </row>
    <row r="40" spans="1:11" x14ac:dyDescent="0.25">
      <c r="C40" s="75"/>
      <c r="D40" s="75"/>
      <c r="E40" s="75"/>
      <c r="F40" s="75"/>
      <c r="G40" s="139"/>
      <c r="H40" s="75"/>
      <c r="I40" s="75"/>
      <c r="J40" s="134"/>
      <c r="K40" s="134"/>
    </row>
    <row r="41" spans="1:11" x14ac:dyDescent="0.25">
      <c r="C41" s="75"/>
      <c r="D41" s="75"/>
      <c r="E41" s="75"/>
      <c r="F41" s="75"/>
      <c r="G41" s="139"/>
      <c r="H41" s="75"/>
      <c r="I41" s="75"/>
      <c r="J41" s="134"/>
      <c r="K41" s="134"/>
    </row>
    <row r="42" spans="1:11" x14ac:dyDescent="0.25">
      <c r="C42" s="75"/>
      <c r="D42" s="75"/>
      <c r="E42" s="75"/>
      <c r="F42" s="75"/>
      <c r="G42" s="139"/>
      <c r="H42" s="75"/>
      <c r="I42" s="75"/>
      <c r="J42" s="134"/>
      <c r="K42" s="134"/>
    </row>
    <row r="43" spans="1:11" x14ac:dyDescent="0.25">
      <c r="C43" s="75"/>
      <c r="D43" s="75"/>
      <c r="E43" s="75"/>
      <c r="F43" s="75"/>
      <c r="G43" s="139"/>
      <c r="H43" s="75"/>
      <c r="I43" s="75"/>
      <c r="J43" s="134"/>
      <c r="K43" s="134"/>
    </row>
    <row r="44" spans="1:11" x14ac:dyDescent="0.25">
      <c r="C44" s="75"/>
      <c r="D44" s="75"/>
      <c r="E44" s="75"/>
      <c r="F44" s="75"/>
      <c r="G44" s="139"/>
      <c r="H44" s="75"/>
      <c r="I44" s="75"/>
      <c r="J44" s="134"/>
      <c r="K44" s="134"/>
    </row>
    <row r="45" spans="1:11" x14ac:dyDescent="0.25">
      <c r="C45" s="75"/>
      <c r="D45" s="75"/>
      <c r="E45" s="75"/>
      <c r="F45" s="75"/>
      <c r="G45" s="139"/>
      <c r="H45" s="75"/>
      <c r="I45" s="75"/>
      <c r="J45" s="134"/>
      <c r="K45" s="134"/>
    </row>
    <row r="46" spans="1:11" x14ac:dyDescent="0.25">
      <c r="C46" s="75"/>
      <c r="D46" s="75"/>
      <c r="E46" s="75"/>
      <c r="F46" s="75"/>
      <c r="G46" s="139"/>
      <c r="H46" s="75"/>
      <c r="I46" s="75"/>
      <c r="J46" s="134"/>
      <c r="K46" s="134"/>
    </row>
    <row r="47" spans="1:11" x14ac:dyDescent="0.25">
      <c r="C47" s="75"/>
      <c r="D47" s="75"/>
      <c r="E47" s="75"/>
      <c r="F47" s="75"/>
      <c r="G47" s="139"/>
      <c r="H47" s="75"/>
      <c r="I47" s="75"/>
      <c r="J47" s="134"/>
      <c r="K47" s="134"/>
    </row>
    <row r="48" spans="1:11" x14ac:dyDescent="0.25">
      <c r="C48" s="75"/>
      <c r="D48" s="75"/>
      <c r="E48" s="75"/>
      <c r="F48" s="75"/>
      <c r="G48" s="139"/>
      <c r="H48" s="75"/>
      <c r="I48" s="75"/>
      <c r="J48" s="134"/>
      <c r="K48" s="134"/>
    </row>
    <row r="49" spans="3:11" x14ac:dyDescent="0.25">
      <c r="C49" s="75"/>
      <c r="D49" s="75"/>
      <c r="E49" s="75"/>
      <c r="F49" s="75"/>
      <c r="G49" s="139"/>
      <c r="H49" s="75"/>
      <c r="I49" s="75"/>
      <c r="J49" s="134"/>
      <c r="K49" s="134"/>
    </row>
    <row r="50" spans="3:11" x14ac:dyDescent="0.25">
      <c r="C50" s="75"/>
      <c r="D50" s="75"/>
      <c r="E50" s="75"/>
      <c r="F50" s="75"/>
      <c r="G50" s="139"/>
      <c r="H50" s="75"/>
      <c r="I50" s="75"/>
      <c r="J50" s="134"/>
      <c r="K50" s="134"/>
    </row>
    <row r="51" spans="3:11" x14ac:dyDescent="0.25">
      <c r="C51" s="75"/>
      <c r="D51" s="75"/>
      <c r="E51" s="75"/>
      <c r="F51" s="75"/>
      <c r="G51" s="139"/>
      <c r="H51" s="75"/>
      <c r="I51" s="75"/>
      <c r="J51" s="134"/>
      <c r="K51" s="134"/>
    </row>
  </sheetData>
  <mergeCells count="70">
    <mergeCell ref="L27:L30"/>
    <mergeCell ref="I18:I21"/>
    <mergeCell ref="K15:K17"/>
    <mergeCell ref="L15:L17"/>
    <mergeCell ref="D16:E17"/>
    <mergeCell ref="F16:F17"/>
    <mergeCell ref="G16:G17"/>
    <mergeCell ref="H16:H17"/>
    <mergeCell ref="L18:L26"/>
    <mergeCell ref="D25:D26"/>
    <mergeCell ref="E25:E26"/>
    <mergeCell ref="A34:K34"/>
    <mergeCell ref="I27:I30"/>
    <mergeCell ref="I33:K33"/>
    <mergeCell ref="E32:G32"/>
    <mergeCell ref="I32:K32"/>
    <mergeCell ref="E31:G31"/>
    <mergeCell ref="I31:K31"/>
    <mergeCell ref="K27:K30"/>
    <mergeCell ref="D29:E29"/>
    <mergeCell ref="D30:E30"/>
    <mergeCell ref="F22:F26"/>
    <mergeCell ref="G22:G26"/>
    <mergeCell ref="H22:H26"/>
    <mergeCell ref="I22:I26"/>
    <mergeCell ref="G18:G21"/>
    <mergeCell ref="F18:F21"/>
    <mergeCell ref="H18:H21"/>
    <mergeCell ref="A1:C1"/>
    <mergeCell ref="L4:L13"/>
    <mergeCell ref="A15:A17"/>
    <mergeCell ref="B15:B17"/>
    <mergeCell ref="C8:C13"/>
    <mergeCell ref="D11:D13"/>
    <mergeCell ref="E11:E13"/>
    <mergeCell ref="F8:F13"/>
    <mergeCell ref="D3:E3"/>
    <mergeCell ref="G4:G7"/>
    <mergeCell ref="F4:F7"/>
    <mergeCell ref="C4:C7"/>
    <mergeCell ref="G8:G13"/>
    <mergeCell ref="A4:A14"/>
    <mergeCell ref="I4:I13"/>
    <mergeCell ref="B4:B13"/>
    <mergeCell ref="H8:H13"/>
    <mergeCell ref="J8:J13"/>
    <mergeCell ref="K8:K13"/>
    <mergeCell ref="K18:K21"/>
    <mergeCell ref="K4:K7"/>
    <mergeCell ref="J18:J21"/>
    <mergeCell ref="J4:J7"/>
    <mergeCell ref="H4:H7"/>
    <mergeCell ref="I15:I17"/>
    <mergeCell ref="J15:J17"/>
    <mergeCell ref="A36:K37"/>
    <mergeCell ref="D14:E14"/>
    <mergeCell ref="A27:A30"/>
    <mergeCell ref="K22:K25"/>
    <mergeCell ref="J22:J25"/>
    <mergeCell ref="J27:J30"/>
    <mergeCell ref="B27:C30"/>
    <mergeCell ref="D27:E27"/>
    <mergeCell ref="C18:C21"/>
    <mergeCell ref="D28:E28"/>
    <mergeCell ref="A18:A26"/>
    <mergeCell ref="E33:G33"/>
    <mergeCell ref="C15:C17"/>
    <mergeCell ref="D15:E15"/>
    <mergeCell ref="B18:B26"/>
    <mergeCell ref="C22:C26"/>
  </mergeCells>
  <phoneticPr fontId="25" type="noConversion"/>
  <conditionalFormatting sqref="G22 G8 G14:G16 G4 G27 G18">
    <cfRule type="cellIs" dxfId="4" priority="18" stopIfTrue="1" operator="equal">
      <formula>0</formula>
    </cfRule>
  </conditionalFormatting>
  <conditionalFormatting sqref="L4:L18 L27:L30">
    <cfRule type="cellIs" dxfId="3" priority="19" stopIfTrue="1" operator="lessThan">
      <formula>1</formula>
    </cfRule>
  </conditionalFormatting>
  <conditionalFormatting sqref="G28:G30">
    <cfRule type="cellIs" dxfId="2" priority="1" stopIfTrue="1" operator="equal">
      <formula>0</formula>
    </cfRule>
  </conditionalFormatting>
  <printOptions horizontalCentered="1"/>
  <pageMargins left="0.23622047244094491" right="0.23622047244094491" top="0.78740157480314965" bottom="0.15748031496062992" header="0.27559055118110237" footer="0.15748031496062992"/>
  <pageSetup paperSize="9" scale="70" orientation="portrait" r:id="rId1"/>
  <headerFooter alignWithMargins="0">
    <oddFooter>&amp;L&amp;A</oddFooter>
  </headerFooter>
  <rowBreaks count="1" manualBreakCount="1">
    <brk id="17" max="16383" man="1"/>
  </rowBreaks>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4"/>
  <sheetViews>
    <sheetView rightToLeft="1" view="pageBreakPreview" topLeftCell="B1" zoomScale="140" zoomScaleNormal="100" zoomScaleSheetLayoutView="140" workbookViewId="0">
      <selection activeCell="B2" sqref="B2"/>
    </sheetView>
  </sheetViews>
  <sheetFormatPr defaultColWidth="9.1796875" defaultRowHeight="17.25" customHeight="1" x14ac:dyDescent="0.3"/>
  <cols>
    <col min="1" max="1" width="8.26953125" style="8" bestFit="1" customWidth="1"/>
    <col min="2" max="2" width="36.81640625" style="8" customWidth="1"/>
    <col min="3" max="3" width="13.453125" style="10" customWidth="1"/>
    <col min="4" max="4" width="6.81640625" style="8" customWidth="1"/>
    <col min="5" max="5" width="8.453125" style="8" customWidth="1"/>
    <col min="6" max="6" width="8.54296875" style="8" customWidth="1"/>
    <col min="7" max="7" width="8" style="8" customWidth="1"/>
    <col min="8" max="8" width="8.54296875" style="8" customWidth="1"/>
    <col min="9" max="9" width="7.26953125" style="8" customWidth="1"/>
    <col min="10" max="10" width="8" style="8" customWidth="1"/>
    <col min="11" max="11" width="8.1796875" style="10" customWidth="1"/>
    <col min="12" max="12" width="8.453125" style="8" customWidth="1"/>
    <col min="13" max="13" width="24" style="8" customWidth="1"/>
    <col min="14" max="16384" width="9.1796875" style="8"/>
  </cols>
  <sheetData>
    <row r="1" spans="1:15" ht="25.5" customHeight="1" thickTop="1" x14ac:dyDescent="0.3">
      <c r="A1" s="6" t="s">
        <v>25</v>
      </c>
      <c r="B1" s="7" t="s">
        <v>29</v>
      </c>
      <c r="C1" s="33" t="s">
        <v>20</v>
      </c>
      <c r="D1" s="266" t="s">
        <v>113</v>
      </c>
      <c r="E1" s="267"/>
      <c r="F1" s="267"/>
      <c r="G1" s="267"/>
      <c r="H1" s="268"/>
      <c r="I1" s="34" t="s">
        <v>0</v>
      </c>
      <c r="J1" s="43">
        <v>1</v>
      </c>
      <c r="K1" s="112" t="s">
        <v>21</v>
      </c>
      <c r="L1" s="64"/>
      <c r="M1" s="37" t="str">
        <f ca="1">CELL("filename")</f>
        <v>C:\Users\shirm\Desktop\גיבוי 150322\משרד החינוך\סוגיה יומית\[מחוון 2022 סוגיה יומית.xlsx]מחוון</v>
      </c>
    </row>
    <row r="2" spans="1:15" ht="25.5" customHeight="1" thickBot="1" x14ac:dyDescent="0.35">
      <c r="A2" s="42" t="s">
        <v>28</v>
      </c>
      <c r="B2" s="9" t="s">
        <v>76</v>
      </c>
      <c r="C2" s="45" t="str">
        <f>'סיכום הצעות'!C2</f>
        <v>2/2.2023</v>
      </c>
      <c r="D2" s="269"/>
      <c r="E2" s="270"/>
      <c r="F2" s="270"/>
      <c r="G2" s="270"/>
      <c r="H2" s="271"/>
      <c r="I2" s="38" t="s">
        <v>1</v>
      </c>
      <c r="J2" s="44">
        <v>2</v>
      </c>
      <c r="K2" s="113" t="s">
        <v>22</v>
      </c>
      <c r="L2" s="65"/>
      <c r="M2" s="41"/>
    </row>
    <row r="3" spans="1:15" s="54" customFormat="1" ht="17.25" customHeight="1" thickTop="1" x14ac:dyDescent="0.25">
      <c r="A3" s="279" t="s">
        <v>2</v>
      </c>
      <c r="B3" s="280"/>
      <c r="C3" s="274" t="s">
        <v>63</v>
      </c>
      <c r="D3" s="52" t="s">
        <v>3</v>
      </c>
      <c r="E3" s="53" t="s">
        <v>5</v>
      </c>
      <c r="F3" s="76">
        <v>1</v>
      </c>
      <c r="G3" s="53" t="s">
        <v>5</v>
      </c>
      <c r="H3" s="76">
        <v>2</v>
      </c>
      <c r="I3" s="53" t="s">
        <v>5</v>
      </c>
      <c r="J3" s="76">
        <v>3</v>
      </c>
      <c r="K3" s="53" t="s">
        <v>5</v>
      </c>
      <c r="L3" s="76">
        <v>4</v>
      </c>
      <c r="M3" s="274" t="s">
        <v>8</v>
      </c>
    </row>
    <row r="4" spans="1:15" s="54" customFormat="1" ht="17.25" customHeight="1" thickBot="1" x14ac:dyDescent="0.3">
      <c r="A4" s="281"/>
      <c r="B4" s="282"/>
      <c r="C4" s="275"/>
      <c r="D4" s="55" t="s">
        <v>4</v>
      </c>
      <c r="E4" s="56" t="s">
        <v>6</v>
      </c>
      <c r="F4" s="57" t="s">
        <v>7</v>
      </c>
      <c r="G4" s="56" t="s">
        <v>6</v>
      </c>
      <c r="H4" s="57" t="s">
        <v>7</v>
      </c>
      <c r="I4" s="56" t="s">
        <v>6</v>
      </c>
      <c r="J4" s="57" t="s">
        <v>7</v>
      </c>
      <c r="K4" s="56" t="s">
        <v>6</v>
      </c>
      <c r="L4" s="57" t="s">
        <v>7</v>
      </c>
      <c r="M4" s="275"/>
      <c r="O4" s="58"/>
    </row>
    <row r="5" spans="1:15" s="54" customFormat="1" ht="23.5" thickTop="1" x14ac:dyDescent="0.25">
      <c r="A5" s="276" t="s">
        <v>64</v>
      </c>
      <c r="B5" s="144" t="s">
        <v>94</v>
      </c>
      <c r="C5" s="143" t="s">
        <v>58</v>
      </c>
      <c r="D5" s="60">
        <v>0.8</v>
      </c>
      <c r="E5" s="66"/>
      <c r="F5" s="67"/>
      <c r="G5" s="66"/>
      <c r="H5" s="67"/>
      <c r="I5" s="66"/>
      <c r="J5" s="67"/>
      <c r="K5" s="66"/>
      <c r="L5" s="67"/>
      <c r="M5" s="140" t="s">
        <v>59</v>
      </c>
    </row>
    <row r="6" spans="1:15" s="54" customFormat="1" ht="17.25" customHeight="1" thickBot="1" x14ac:dyDescent="0.3">
      <c r="A6" s="277"/>
      <c r="B6" s="77" t="s">
        <v>27</v>
      </c>
      <c r="C6" s="59" t="s">
        <v>19</v>
      </c>
      <c r="D6" s="78">
        <v>0.2</v>
      </c>
      <c r="E6" s="66"/>
      <c r="F6" s="79"/>
      <c r="G6" s="66"/>
      <c r="H6" s="79"/>
      <c r="I6" s="66"/>
      <c r="J6" s="79"/>
      <c r="K6" s="66"/>
      <c r="L6" s="79"/>
      <c r="M6" s="141" t="s">
        <v>59</v>
      </c>
    </row>
    <row r="7" spans="1:15" s="54" customFormat="1" ht="17.25" customHeight="1" thickBot="1" x14ac:dyDescent="0.3">
      <c r="A7" s="278"/>
      <c r="B7" s="89" t="s">
        <v>9</v>
      </c>
      <c r="C7" s="90"/>
      <c r="D7" s="91">
        <f>SUM(D5:D6)</f>
        <v>1</v>
      </c>
      <c r="E7" s="92"/>
      <c r="F7" s="93"/>
      <c r="G7" s="92"/>
      <c r="H7" s="93"/>
      <c r="I7" s="92"/>
      <c r="J7" s="93"/>
      <c r="K7" s="92"/>
      <c r="L7" s="93"/>
      <c r="M7" s="94"/>
    </row>
    <row r="8" spans="1:15" s="54" customFormat="1" ht="17.25" customHeight="1" thickTop="1" thickBot="1" x14ac:dyDescent="0.3">
      <c r="A8" s="276" t="s">
        <v>34</v>
      </c>
      <c r="B8" s="80" t="s">
        <v>34</v>
      </c>
      <c r="C8" s="59" t="s">
        <v>19</v>
      </c>
      <c r="D8" s="81">
        <v>1</v>
      </c>
      <c r="E8" s="66"/>
      <c r="F8" s="68"/>
      <c r="G8" s="66"/>
      <c r="H8" s="68"/>
      <c r="I8" s="66"/>
      <c r="J8" s="79"/>
      <c r="K8" s="66"/>
      <c r="L8" s="79"/>
      <c r="M8" s="141" t="s">
        <v>59</v>
      </c>
    </row>
    <row r="9" spans="1:15" s="54" customFormat="1" ht="17.25" customHeight="1" thickBot="1" x14ac:dyDescent="0.3">
      <c r="A9" s="278"/>
      <c r="B9" s="89" t="s">
        <v>9</v>
      </c>
      <c r="C9" s="90"/>
      <c r="D9" s="91">
        <f>SUM(D8)</f>
        <v>1</v>
      </c>
      <c r="E9" s="92"/>
      <c r="F9" s="93"/>
      <c r="G9" s="92"/>
      <c r="H9" s="93"/>
      <c r="I9" s="92"/>
      <c r="J9" s="93"/>
      <c r="K9" s="92"/>
      <c r="L9" s="93"/>
      <c r="M9" s="94"/>
    </row>
    <row r="10" spans="1:15" s="54" customFormat="1" ht="17.25" customHeight="1" thickTop="1" x14ac:dyDescent="0.25">
      <c r="A10" s="276" t="s">
        <v>39</v>
      </c>
      <c r="B10" s="80" t="s">
        <v>106</v>
      </c>
      <c r="C10" s="59" t="s">
        <v>19</v>
      </c>
      <c r="D10" s="78">
        <v>0.6</v>
      </c>
      <c r="E10" s="66"/>
      <c r="F10" s="67"/>
      <c r="G10" s="69"/>
      <c r="H10" s="67"/>
      <c r="I10" s="69"/>
      <c r="J10" s="79"/>
      <c r="K10" s="69"/>
      <c r="L10" s="79"/>
      <c r="M10" s="141" t="s">
        <v>59</v>
      </c>
    </row>
    <row r="11" spans="1:15" s="54" customFormat="1" ht="17.25" customHeight="1" thickBot="1" x14ac:dyDescent="0.3">
      <c r="A11" s="277"/>
      <c r="B11" s="61" t="s">
        <v>107</v>
      </c>
      <c r="C11" s="59" t="s">
        <v>19</v>
      </c>
      <c r="D11" s="62">
        <v>0.4</v>
      </c>
      <c r="E11" s="66"/>
      <c r="F11" s="68"/>
      <c r="G11" s="70"/>
      <c r="H11" s="68"/>
      <c r="I11" s="70"/>
      <c r="J11" s="68"/>
      <c r="K11" s="70"/>
      <c r="L11" s="68"/>
      <c r="M11" s="142" t="s">
        <v>59</v>
      </c>
    </row>
    <row r="12" spans="1:15" s="54" customFormat="1" ht="17.25" customHeight="1" thickBot="1" x14ac:dyDescent="0.3">
      <c r="A12" s="278"/>
      <c r="B12" s="89" t="s">
        <v>9</v>
      </c>
      <c r="C12" s="90"/>
      <c r="D12" s="91">
        <f>SUM(D10:D11)</f>
        <v>1</v>
      </c>
      <c r="E12" s="92"/>
      <c r="F12" s="93"/>
      <c r="G12" s="92"/>
      <c r="H12" s="93"/>
      <c r="I12" s="92"/>
      <c r="J12" s="93"/>
      <c r="K12" s="92"/>
      <c r="L12" s="93"/>
      <c r="M12" s="94"/>
    </row>
    <row r="13" spans="1:15" s="54" customFormat="1" ht="14" customHeight="1" thickTop="1" thickBot="1" x14ac:dyDescent="0.3">
      <c r="A13" s="276" t="s">
        <v>77</v>
      </c>
      <c r="B13" s="82" t="s">
        <v>78</v>
      </c>
      <c r="C13" s="59" t="s">
        <v>19</v>
      </c>
      <c r="D13" s="62">
        <v>1</v>
      </c>
      <c r="E13" s="66"/>
      <c r="F13" s="67"/>
      <c r="G13" s="83"/>
      <c r="H13" s="84"/>
      <c r="I13" s="83"/>
      <c r="J13" s="84"/>
      <c r="K13" s="83"/>
      <c r="L13" s="84"/>
      <c r="M13" s="85"/>
    </row>
    <row r="14" spans="1:15" s="54" customFormat="1" ht="17.25" customHeight="1" thickBot="1" x14ac:dyDescent="0.3">
      <c r="A14" s="278"/>
      <c r="B14" s="89" t="s">
        <v>9</v>
      </c>
      <c r="C14" s="90"/>
      <c r="D14" s="91">
        <f>SUM(D13:D13)</f>
        <v>1</v>
      </c>
      <c r="E14" s="92"/>
      <c r="F14" s="93"/>
      <c r="G14" s="92"/>
      <c r="H14" s="93"/>
      <c r="I14" s="92"/>
      <c r="J14" s="93"/>
      <c r="K14" s="92"/>
      <c r="L14" s="93"/>
      <c r="M14" s="94"/>
    </row>
    <row r="15" spans="1:15" s="54" customFormat="1" ht="17.25" customHeight="1" thickTop="1" x14ac:dyDescent="0.25">
      <c r="A15" s="276" t="s">
        <v>65</v>
      </c>
      <c r="B15" s="272" t="s">
        <v>2</v>
      </c>
      <c r="C15" s="274" t="s">
        <v>61</v>
      </c>
      <c r="D15" s="274" t="s">
        <v>62</v>
      </c>
      <c r="E15" s="53" t="s">
        <v>5</v>
      </c>
      <c r="F15" s="76">
        <v>1</v>
      </c>
      <c r="G15" s="53" t="s">
        <v>5</v>
      </c>
      <c r="H15" s="76">
        <v>2</v>
      </c>
      <c r="I15" s="53" t="s">
        <v>5</v>
      </c>
      <c r="J15" s="76">
        <v>3</v>
      </c>
      <c r="K15" s="53" t="s">
        <v>5</v>
      </c>
      <c r="L15" s="76">
        <v>4</v>
      </c>
      <c r="M15" s="274" t="s">
        <v>8</v>
      </c>
    </row>
    <row r="16" spans="1:15" s="54" customFormat="1" ht="17.25" customHeight="1" thickBot="1" x14ac:dyDescent="0.3">
      <c r="A16" s="277"/>
      <c r="B16" s="273"/>
      <c r="C16" s="275"/>
      <c r="D16" s="275"/>
      <c r="E16" s="56" t="s">
        <v>6</v>
      </c>
      <c r="F16" s="57" t="s">
        <v>7</v>
      </c>
      <c r="G16" s="56" t="s">
        <v>6</v>
      </c>
      <c r="H16" s="57" t="s">
        <v>7</v>
      </c>
      <c r="I16" s="56" t="s">
        <v>6</v>
      </c>
      <c r="J16" s="57" t="s">
        <v>7</v>
      </c>
      <c r="K16" s="56" t="s">
        <v>6</v>
      </c>
      <c r="L16" s="57" t="s">
        <v>7</v>
      </c>
      <c r="M16" s="275"/>
      <c r="O16" s="58"/>
    </row>
    <row r="17" spans="1:13" s="54" customFormat="1" ht="13.5" thickTop="1" x14ac:dyDescent="0.3">
      <c r="A17" s="277"/>
      <c r="B17" s="8" t="s">
        <v>108</v>
      </c>
      <c r="C17" s="110" t="s">
        <v>110</v>
      </c>
      <c r="D17" s="86">
        <v>3000</v>
      </c>
      <c r="E17" s="72"/>
      <c r="F17" s="87"/>
      <c r="G17" s="88"/>
      <c r="H17" s="87"/>
      <c r="I17" s="88"/>
      <c r="J17" s="87"/>
      <c r="K17" s="88"/>
      <c r="L17" s="87"/>
      <c r="M17" s="85"/>
    </row>
    <row r="18" spans="1:13" s="54" customFormat="1" ht="13" x14ac:dyDescent="0.25">
      <c r="A18" s="277"/>
      <c r="B18" s="145" t="s">
        <v>109</v>
      </c>
      <c r="C18" s="109" t="s">
        <v>111</v>
      </c>
      <c r="D18" s="71">
        <v>4</v>
      </c>
      <c r="E18" s="72"/>
      <c r="F18" s="73"/>
      <c r="G18" s="74"/>
      <c r="H18" s="73"/>
      <c r="I18" s="74"/>
      <c r="J18" s="73"/>
      <c r="K18" s="74"/>
      <c r="L18" s="73"/>
      <c r="M18" s="63"/>
    </row>
    <row r="19" spans="1:13" s="54" customFormat="1" ht="13" x14ac:dyDescent="0.25">
      <c r="A19" s="277"/>
      <c r="B19" s="145" t="s">
        <v>115</v>
      </c>
      <c r="C19" s="109" t="s">
        <v>112</v>
      </c>
      <c r="D19" s="71">
        <v>8</v>
      </c>
      <c r="E19" s="72"/>
      <c r="F19" s="73"/>
      <c r="G19" s="74"/>
      <c r="H19" s="73"/>
      <c r="I19" s="74"/>
      <c r="J19" s="73"/>
      <c r="K19" s="74"/>
      <c r="L19" s="73"/>
      <c r="M19" s="63"/>
    </row>
    <row r="20" spans="1:13" s="54" customFormat="1" ht="13.5" thickBot="1" x14ac:dyDescent="0.3">
      <c r="A20" s="277"/>
      <c r="B20" s="145" t="s">
        <v>114</v>
      </c>
      <c r="C20" s="109" t="s">
        <v>112</v>
      </c>
      <c r="D20" s="71">
        <v>1</v>
      </c>
      <c r="E20" s="72"/>
      <c r="F20" s="73"/>
      <c r="G20" s="74"/>
      <c r="H20" s="73"/>
      <c r="I20" s="74"/>
      <c r="J20" s="73"/>
      <c r="K20" s="74"/>
      <c r="L20" s="73"/>
      <c r="M20" s="63"/>
    </row>
    <row r="21" spans="1:13" s="54" customFormat="1" ht="17.25" customHeight="1" thickBot="1" x14ac:dyDescent="0.3">
      <c r="A21" s="277"/>
      <c r="B21" s="146" t="s">
        <v>23</v>
      </c>
      <c r="C21" s="90"/>
      <c r="D21" s="95"/>
      <c r="E21" s="92"/>
      <c r="F21" s="93"/>
      <c r="G21" s="92"/>
      <c r="H21" s="93"/>
      <c r="I21" s="92"/>
      <c r="J21" s="93"/>
      <c r="K21" s="92"/>
      <c r="L21" s="93"/>
      <c r="M21" s="94"/>
    </row>
    <row r="22" spans="1:13" s="54" customFormat="1" ht="17.25" customHeight="1" thickTop="1" thickBot="1" x14ac:dyDescent="0.3">
      <c r="A22" s="278"/>
      <c r="B22" s="146" t="s">
        <v>24</v>
      </c>
      <c r="C22" s="90"/>
      <c r="D22" s="96"/>
      <c r="E22" s="97"/>
      <c r="F22" s="93"/>
      <c r="G22" s="92"/>
      <c r="H22" s="93"/>
      <c r="I22" s="92"/>
      <c r="J22" s="93"/>
      <c r="K22" s="92"/>
      <c r="L22" s="93"/>
      <c r="M22" s="94"/>
    </row>
    <row r="23" spans="1:13" s="54" customFormat="1" ht="17.25" customHeight="1" thickTop="1" x14ac:dyDescent="0.25"/>
    <row r="24" spans="1:13" ht="17.25" customHeight="1" x14ac:dyDescent="0.3">
      <c r="F24" s="173"/>
    </row>
  </sheetData>
  <mergeCells count="13">
    <mergeCell ref="M15:M16"/>
    <mergeCell ref="M3:M4"/>
    <mergeCell ref="C3:C4"/>
    <mergeCell ref="A3:B4"/>
    <mergeCell ref="A5:A7"/>
    <mergeCell ref="A15:A22"/>
    <mergeCell ref="A13:A14"/>
    <mergeCell ref="D1:H2"/>
    <mergeCell ref="B15:B16"/>
    <mergeCell ref="C15:C16"/>
    <mergeCell ref="D15:D16"/>
    <mergeCell ref="A10:A12"/>
    <mergeCell ref="A8:A9"/>
  </mergeCells>
  <phoneticPr fontId="0" type="noConversion"/>
  <conditionalFormatting sqref="D7 D9 D12 D14">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31"/>
  <sheetViews>
    <sheetView rightToLeft="1" view="pageBreakPreview" zoomScale="90" zoomScaleNormal="100" workbookViewId="0">
      <selection activeCell="C3" sqref="C3"/>
    </sheetView>
  </sheetViews>
  <sheetFormatPr defaultColWidth="9.1796875" defaultRowHeight="17.25" customHeight="1" x14ac:dyDescent="0.3"/>
  <cols>
    <col min="1" max="1" width="6.26953125" style="11" customWidth="1"/>
    <col min="2" max="2" width="19.81640625" style="11" customWidth="1"/>
    <col min="3" max="7" width="12.81640625" style="11" customWidth="1"/>
    <col min="8" max="8" width="10" style="11" customWidth="1"/>
    <col min="9" max="9" width="10.7265625" style="11" customWidth="1"/>
    <col min="10" max="10" width="8.7265625" style="11" customWidth="1"/>
    <col min="11" max="11" width="9.7265625" style="11" bestFit="1" customWidth="1"/>
    <col min="12" max="12" width="24.1796875" style="11" customWidth="1"/>
    <col min="13" max="16384" width="9.1796875" style="11"/>
  </cols>
  <sheetData>
    <row r="1" spans="1:12" s="8" customFormat="1" ht="30" customHeight="1" thickTop="1" x14ac:dyDescent="0.3">
      <c r="A1" s="298" t="s">
        <v>18</v>
      </c>
      <c r="B1" s="299"/>
      <c r="C1" s="33" t="s">
        <v>20</v>
      </c>
      <c r="D1" s="266" t="str">
        <f>קריטריונים!D1</f>
        <v>הנושא: הפעלת תוכנית הסוגיה היומית</v>
      </c>
      <c r="E1" s="267"/>
      <c r="F1" s="267"/>
      <c r="G1" s="267"/>
      <c r="H1" s="268"/>
      <c r="I1" s="34" t="s">
        <v>0</v>
      </c>
      <c r="J1" s="35">
        <v>2</v>
      </c>
      <c r="K1" s="36" t="s">
        <v>21</v>
      </c>
      <c r="L1" s="37" t="str">
        <f ca="1">CELL("filename")</f>
        <v>C:\Users\shirm\Desktop\גיבוי 150322\משרד החינוך\סוגיה יומית\[מחוון 2022 סוגיה יומית.xlsx]מחוון</v>
      </c>
    </row>
    <row r="2" spans="1:12" s="8" customFormat="1" ht="30" customHeight="1" thickBot="1" x14ac:dyDescent="0.35">
      <c r="A2" s="300" t="s">
        <v>76</v>
      </c>
      <c r="B2" s="301"/>
      <c r="C2" s="45" t="s">
        <v>119</v>
      </c>
      <c r="D2" s="269"/>
      <c r="E2" s="270"/>
      <c r="F2" s="270"/>
      <c r="G2" s="270"/>
      <c r="H2" s="271"/>
      <c r="I2" s="38" t="s">
        <v>1</v>
      </c>
      <c r="J2" s="39">
        <v>2</v>
      </c>
      <c r="K2" s="40" t="s">
        <v>22</v>
      </c>
      <c r="L2" s="41"/>
    </row>
    <row r="3" spans="1:12" s="15" customFormat="1" ht="17.25" customHeight="1" thickTop="1" thickBot="1" x14ac:dyDescent="0.35">
      <c r="A3" s="12"/>
      <c r="B3" s="13"/>
      <c r="C3" s="14"/>
      <c r="D3" s="293" t="s">
        <v>30</v>
      </c>
      <c r="E3" s="294"/>
      <c r="F3" s="294"/>
      <c r="G3" s="294"/>
      <c r="H3" s="5">
        <v>0.5</v>
      </c>
      <c r="I3" s="13" t="s">
        <v>31</v>
      </c>
      <c r="J3" s="5">
        <v>0.5</v>
      </c>
      <c r="K3" s="13" t="s">
        <v>17</v>
      </c>
      <c r="L3" s="14"/>
    </row>
    <row r="4" spans="1:12" s="107" customFormat="1" ht="20.149999999999999" customHeight="1" thickTop="1" x14ac:dyDescent="0.25">
      <c r="A4" s="308" t="s">
        <v>10</v>
      </c>
      <c r="B4" s="305" t="s">
        <v>11</v>
      </c>
      <c r="C4" s="311" t="s">
        <v>12</v>
      </c>
      <c r="D4" s="317" t="s">
        <v>38</v>
      </c>
      <c r="E4" s="322" t="s">
        <v>34</v>
      </c>
      <c r="F4" s="322" t="s">
        <v>39</v>
      </c>
      <c r="G4" s="322" t="s">
        <v>77</v>
      </c>
      <c r="H4" s="314" t="s">
        <v>40</v>
      </c>
      <c r="I4" s="317" t="s">
        <v>41</v>
      </c>
      <c r="J4" s="314" t="s">
        <v>42</v>
      </c>
      <c r="K4" s="325" t="s">
        <v>72</v>
      </c>
      <c r="L4" s="311" t="s">
        <v>44</v>
      </c>
    </row>
    <row r="5" spans="1:12" s="107" customFormat="1" ht="20.149999999999999" customHeight="1" x14ac:dyDescent="0.25">
      <c r="A5" s="309"/>
      <c r="B5" s="306"/>
      <c r="C5" s="312"/>
      <c r="D5" s="318"/>
      <c r="E5" s="323"/>
      <c r="F5" s="323"/>
      <c r="G5" s="323"/>
      <c r="H5" s="315"/>
      <c r="I5" s="318"/>
      <c r="J5" s="315"/>
      <c r="K5" s="326"/>
      <c r="L5" s="312"/>
    </row>
    <row r="6" spans="1:12" s="107" customFormat="1" ht="20.149999999999999" customHeight="1" thickBot="1" x14ac:dyDescent="0.3">
      <c r="A6" s="309"/>
      <c r="B6" s="306"/>
      <c r="C6" s="313"/>
      <c r="D6" s="319"/>
      <c r="E6" s="324"/>
      <c r="F6" s="324"/>
      <c r="G6" s="324"/>
      <c r="H6" s="316"/>
      <c r="I6" s="319"/>
      <c r="J6" s="316"/>
      <c r="K6" s="327"/>
      <c r="L6" s="312"/>
    </row>
    <row r="7" spans="1:12" s="108" customFormat="1" ht="18" customHeight="1" thickTop="1" thickBot="1" x14ac:dyDescent="0.3">
      <c r="A7" s="310"/>
      <c r="B7" s="307"/>
      <c r="C7" s="16" t="s">
        <v>13</v>
      </c>
      <c r="D7" s="1">
        <v>0.4</v>
      </c>
      <c r="E7" s="2">
        <v>0.1</v>
      </c>
      <c r="F7" s="2">
        <v>0.2</v>
      </c>
      <c r="G7" s="2">
        <v>0.3</v>
      </c>
      <c r="H7" s="3">
        <f>SUM(D7:G7)</f>
        <v>1</v>
      </c>
      <c r="I7" s="1">
        <v>1</v>
      </c>
      <c r="J7" s="3">
        <v>1</v>
      </c>
      <c r="K7" s="4"/>
      <c r="L7" s="313"/>
    </row>
    <row r="8" spans="1:12" s="102" customFormat="1" ht="17.25" customHeight="1" thickTop="1" x14ac:dyDescent="0.25">
      <c r="A8" s="304">
        <v>1</v>
      </c>
      <c r="B8" s="302"/>
      <c r="C8" s="98" t="s">
        <v>14</v>
      </c>
      <c r="D8" s="99"/>
      <c r="E8" s="100"/>
      <c r="F8" s="101"/>
      <c r="G8" s="101"/>
      <c r="H8" s="285"/>
      <c r="I8" s="101"/>
      <c r="J8" s="285"/>
      <c r="K8" s="287"/>
      <c r="L8" s="295"/>
    </row>
    <row r="9" spans="1:12" s="102" customFormat="1" ht="17.25" customHeight="1" x14ac:dyDescent="0.25">
      <c r="A9" s="297"/>
      <c r="B9" s="303"/>
      <c r="C9" s="103" t="s">
        <v>15</v>
      </c>
      <c r="D9" s="104"/>
      <c r="E9" s="105"/>
      <c r="F9" s="105"/>
      <c r="G9" s="105"/>
      <c r="H9" s="284"/>
      <c r="I9" s="104"/>
      <c r="J9" s="284"/>
      <c r="K9" s="288"/>
      <c r="L9" s="291"/>
    </row>
    <row r="10" spans="1:12" s="102" customFormat="1" ht="17.25" customHeight="1" x14ac:dyDescent="0.25">
      <c r="A10" s="296">
        <v>2</v>
      </c>
      <c r="B10" s="303"/>
      <c r="C10" s="106" t="s">
        <v>14</v>
      </c>
      <c r="D10" s="99"/>
      <c r="E10" s="100"/>
      <c r="F10" s="101"/>
      <c r="G10" s="101"/>
      <c r="H10" s="283"/>
      <c r="I10" s="101"/>
      <c r="J10" s="283"/>
      <c r="K10" s="289"/>
      <c r="L10" s="291"/>
    </row>
    <row r="11" spans="1:12" s="102" customFormat="1" ht="17.25" customHeight="1" x14ac:dyDescent="0.25">
      <c r="A11" s="297"/>
      <c r="B11" s="303"/>
      <c r="C11" s="103" t="s">
        <v>15</v>
      </c>
      <c r="D11" s="104"/>
      <c r="E11" s="105"/>
      <c r="F11" s="105"/>
      <c r="G11" s="105"/>
      <c r="H11" s="284"/>
      <c r="I11" s="104"/>
      <c r="J11" s="284"/>
      <c r="K11" s="288"/>
      <c r="L11" s="291"/>
    </row>
    <row r="12" spans="1:12" s="102" customFormat="1" ht="17.25" customHeight="1" x14ac:dyDescent="0.25">
      <c r="A12" s="296">
        <v>3</v>
      </c>
      <c r="B12" s="303"/>
      <c r="C12" s="106" t="s">
        <v>14</v>
      </c>
      <c r="D12" s="99"/>
      <c r="E12" s="100"/>
      <c r="F12" s="101"/>
      <c r="G12" s="101"/>
      <c r="H12" s="283"/>
      <c r="I12" s="101"/>
      <c r="J12" s="283"/>
      <c r="K12" s="289"/>
      <c r="L12" s="291"/>
    </row>
    <row r="13" spans="1:12" s="102" customFormat="1" ht="17.25" customHeight="1" x14ac:dyDescent="0.25">
      <c r="A13" s="297"/>
      <c r="B13" s="303"/>
      <c r="C13" s="103" t="s">
        <v>15</v>
      </c>
      <c r="D13" s="104"/>
      <c r="E13" s="105"/>
      <c r="F13" s="105"/>
      <c r="G13" s="105"/>
      <c r="H13" s="284"/>
      <c r="I13" s="104"/>
      <c r="J13" s="284"/>
      <c r="K13" s="288"/>
      <c r="L13" s="291"/>
    </row>
    <row r="14" spans="1:12" s="102" customFormat="1" ht="17.25" customHeight="1" x14ac:dyDescent="0.25">
      <c r="A14" s="296">
        <v>4</v>
      </c>
      <c r="B14" s="303"/>
      <c r="C14" s="106" t="s">
        <v>14</v>
      </c>
      <c r="D14" s="99"/>
      <c r="E14" s="100"/>
      <c r="F14" s="101"/>
      <c r="G14" s="101"/>
      <c r="H14" s="283"/>
      <c r="I14" s="101"/>
      <c r="J14" s="283"/>
      <c r="K14" s="289"/>
      <c r="L14" s="291"/>
    </row>
    <row r="15" spans="1:12" s="102" customFormat="1" ht="17.25" customHeight="1" x14ac:dyDescent="0.25">
      <c r="A15" s="297"/>
      <c r="B15" s="303"/>
      <c r="C15" s="103" t="s">
        <v>15</v>
      </c>
      <c r="D15" s="104"/>
      <c r="E15" s="105"/>
      <c r="F15" s="105"/>
      <c r="G15" s="105"/>
      <c r="H15" s="284"/>
      <c r="I15" s="104"/>
      <c r="J15" s="284"/>
      <c r="K15" s="288"/>
      <c r="L15" s="291"/>
    </row>
    <row r="16" spans="1:12" s="102" customFormat="1" ht="17.25" customHeight="1" x14ac:dyDescent="0.25">
      <c r="A16" s="296">
        <v>5</v>
      </c>
      <c r="B16" s="303"/>
      <c r="C16" s="106" t="s">
        <v>14</v>
      </c>
      <c r="D16" s="99"/>
      <c r="E16" s="100"/>
      <c r="F16" s="101"/>
      <c r="G16" s="101"/>
      <c r="H16" s="283"/>
      <c r="I16" s="101"/>
      <c r="J16" s="283"/>
      <c r="K16" s="289"/>
      <c r="L16" s="291"/>
    </row>
    <row r="17" spans="1:12" s="102" customFormat="1" ht="17.25" customHeight="1" x14ac:dyDescent="0.25">
      <c r="A17" s="297"/>
      <c r="B17" s="303"/>
      <c r="C17" s="103" t="s">
        <v>15</v>
      </c>
      <c r="D17" s="104"/>
      <c r="E17" s="105"/>
      <c r="F17" s="105"/>
      <c r="G17" s="105"/>
      <c r="H17" s="284"/>
      <c r="I17" s="104"/>
      <c r="J17" s="284"/>
      <c r="K17" s="288"/>
      <c r="L17" s="291"/>
    </row>
    <row r="18" spans="1:12" s="102" customFormat="1" ht="17.25" customHeight="1" x14ac:dyDescent="0.25">
      <c r="A18" s="296">
        <v>6</v>
      </c>
      <c r="B18" s="303"/>
      <c r="C18" s="106" t="s">
        <v>14</v>
      </c>
      <c r="D18" s="99"/>
      <c r="E18" s="100"/>
      <c r="F18" s="101"/>
      <c r="G18" s="101"/>
      <c r="H18" s="283"/>
      <c r="I18" s="101"/>
      <c r="J18" s="283"/>
      <c r="K18" s="289"/>
      <c r="L18" s="291"/>
    </row>
    <row r="19" spans="1:12" s="102" customFormat="1" ht="17.25" customHeight="1" thickBot="1" x14ac:dyDescent="0.3">
      <c r="A19" s="320"/>
      <c r="B19" s="321"/>
      <c r="C19" s="103" t="s">
        <v>15</v>
      </c>
      <c r="D19" s="104"/>
      <c r="E19" s="105"/>
      <c r="F19" s="105"/>
      <c r="G19" s="105"/>
      <c r="H19" s="286"/>
      <c r="I19" s="104"/>
      <c r="J19" s="286"/>
      <c r="K19" s="290"/>
      <c r="L19" s="292"/>
    </row>
    <row r="20" spans="1:12" ht="17.25" customHeight="1" thickTop="1" thickBot="1" x14ac:dyDescent="0.35">
      <c r="A20" s="32"/>
      <c r="B20" s="18"/>
      <c r="C20" s="19"/>
      <c r="D20" s="28"/>
      <c r="E20" s="29"/>
      <c r="F20" s="29"/>
      <c r="G20" s="29"/>
      <c r="H20" s="30"/>
      <c r="I20" s="46">
        <f>MIN(I8,I10,I12,I14,I16,I18)</f>
        <v>0</v>
      </c>
      <c r="J20" s="30"/>
      <c r="K20" s="28"/>
      <c r="L20" s="31"/>
    </row>
    <row r="21" spans="1:12" ht="17.25" customHeight="1" thickTop="1" x14ac:dyDescent="0.3">
      <c r="A21" s="20"/>
      <c r="B21" s="21"/>
      <c r="C21" s="21"/>
      <c r="D21" s="21"/>
      <c r="E21" s="21"/>
      <c r="F21" s="21"/>
      <c r="G21" s="21"/>
      <c r="H21" s="21"/>
      <c r="I21" s="21"/>
      <c r="J21" s="21"/>
      <c r="K21" s="21"/>
      <c r="L21" s="22"/>
    </row>
    <row r="22" spans="1:12" ht="17.25" customHeight="1" x14ac:dyDescent="0.3">
      <c r="A22" s="23"/>
      <c r="L22" s="17"/>
    </row>
    <row r="23" spans="1:12" ht="17.25" customHeight="1" x14ac:dyDescent="0.3">
      <c r="A23" s="23"/>
      <c r="B23" s="50" t="s">
        <v>32</v>
      </c>
      <c r="C23" s="49">
        <f>H3</f>
        <v>0.5</v>
      </c>
      <c r="L23" s="17"/>
    </row>
    <row r="24" spans="1:12" ht="17.25" customHeight="1" x14ac:dyDescent="0.3">
      <c r="A24" s="23"/>
      <c r="B24" s="50" t="s">
        <v>33</v>
      </c>
      <c r="C24" s="49">
        <f>J3</f>
        <v>0.5</v>
      </c>
      <c r="L24" s="17"/>
    </row>
    <row r="25" spans="1:12" ht="17.25" customHeight="1" x14ac:dyDescent="0.3">
      <c r="A25" s="23"/>
      <c r="B25" s="50" t="s">
        <v>16</v>
      </c>
      <c r="C25" s="49">
        <f>SUM(C23:C24)</f>
        <v>1</v>
      </c>
      <c r="L25" s="17"/>
    </row>
    <row r="26" spans="1:12" ht="17.25" customHeight="1" x14ac:dyDescent="0.3">
      <c r="A26" s="23"/>
      <c r="B26" s="50"/>
      <c r="C26" s="48"/>
      <c r="L26" s="17"/>
    </row>
    <row r="27" spans="1:12" ht="42.75" customHeight="1" x14ac:dyDescent="0.3">
      <c r="A27" s="23"/>
      <c r="B27" s="51" t="s">
        <v>26</v>
      </c>
      <c r="C27" s="49">
        <v>0.8</v>
      </c>
      <c r="L27" s="17"/>
    </row>
    <row r="28" spans="1:12" ht="17.25" customHeight="1" x14ac:dyDescent="0.3">
      <c r="A28" s="23"/>
      <c r="C28" s="24"/>
      <c r="L28" s="17"/>
    </row>
    <row r="29" spans="1:12" ht="17.25" customHeight="1" x14ac:dyDescent="0.35">
      <c r="A29" s="23"/>
      <c r="B29" s="47" t="s">
        <v>35</v>
      </c>
      <c r="C29" s="15"/>
      <c r="D29" s="15"/>
      <c r="E29" s="15"/>
      <c r="F29" s="49">
        <v>0.7</v>
      </c>
      <c r="L29" s="17"/>
    </row>
    <row r="30" spans="1:12" ht="17.25" customHeight="1" thickBot="1" x14ac:dyDescent="0.35">
      <c r="A30" s="25"/>
      <c r="B30" s="26"/>
      <c r="C30" s="26"/>
      <c r="D30" s="26"/>
      <c r="E30" s="26"/>
      <c r="F30" s="26"/>
      <c r="G30" s="26"/>
      <c r="H30" s="26"/>
      <c r="I30" s="26"/>
      <c r="J30" s="26"/>
      <c r="K30" s="26"/>
      <c r="L30" s="27"/>
    </row>
    <row r="31" spans="1:12" ht="17.25" customHeight="1" thickTop="1" x14ac:dyDescent="0.3"/>
  </sheetData>
  <mergeCells count="52">
    <mergeCell ref="C4:C6"/>
    <mergeCell ref="D4:D6"/>
    <mergeCell ref="E4:E6"/>
    <mergeCell ref="F4:F6"/>
    <mergeCell ref="K4:K6"/>
    <mergeCell ref="G4:G6"/>
    <mergeCell ref="A18:A19"/>
    <mergeCell ref="B12:B13"/>
    <mergeCell ref="B14:B15"/>
    <mergeCell ref="B16:B17"/>
    <mergeCell ref="B18:B19"/>
    <mergeCell ref="A14:A15"/>
    <mergeCell ref="A16:A17"/>
    <mergeCell ref="D3:G3"/>
    <mergeCell ref="D1:H2"/>
    <mergeCell ref="L8:L9"/>
    <mergeCell ref="A12:A13"/>
    <mergeCell ref="A1:B1"/>
    <mergeCell ref="A2:B2"/>
    <mergeCell ref="B8:B9"/>
    <mergeCell ref="B10:B11"/>
    <mergeCell ref="A8:A9"/>
    <mergeCell ref="A10:A11"/>
    <mergeCell ref="B4:B7"/>
    <mergeCell ref="A4:A7"/>
    <mergeCell ref="L4:L7"/>
    <mergeCell ref="H4:H6"/>
    <mergeCell ref="I4:I6"/>
    <mergeCell ref="J4:J6"/>
    <mergeCell ref="L18:L19"/>
    <mergeCell ref="L10:L11"/>
    <mergeCell ref="L12:L13"/>
    <mergeCell ref="L14:L15"/>
    <mergeCell ref="L16:L17"/>
    <mergeCell ref="K8:K9"/>
    <mergeCell ref="J18:J19"/>
    <mergeCell ref="J16:J17"/>
    <mergeCell ref="J14:J15"/>
    <mergeCell ref="J12:J13"/>
    <mergeCell ref="J10:J11"/>
    <mergeCell ref="J8:J9"/>
    <mergeCell ref="K18:K19"/>
    <mergeCell ref="K16:K17"/>
    <mergeCell ref="K14:K15"/>
    <mergeCell ref="K12:K13"/>
    <mergeCell ref="K10:K11"/>
    <mergeCell ref="H10:H11"/>
    <mergeCell ref="H8:H9"/>
    <mergeCell ref="H18:H19"/>
    <mergeCell ref="H16:H17"/>
    <mergeCell ref="H14:H15"/>
    <mergeCell ref="H12:H13"/>
  </mergeCells>
  <phoneticPr fontId="0" type="noConversion"/>
  <conditionalFormatting sqref="H7:J7 C25">
    <cfRule type="cellIs" dxfId="0" priority="1" stopIfTrue="1" operator="notEqual">
      <formula>1</formula>
    </cfRule>
  </conditionalFormatting>
  <printOptions horizontalCentered="1"/>
  <pageMargins left="0.23622047244094491" right="0" top="0.47244094488188981" bottom="0" header="0" footer="0"/>
  <pageSetup paperSize="9" scale="97"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User</cp:lastModifiedBy>
  <cp:lastPrinted>2023-02-09T15:44:45Z</cp:lastPrinted>
  <dcterms:created xsi:type="dcterms:W3CDTF">1998-04-12T06:27:49Z</dcterms:created>
  <dcterms:modified xsi:type="dcterms:W3CDTF">2023-02-09T16:28:45Z</dcterms:modified>
</cp:coreProperties>
</file>